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20730" windowHeight="11760"/>
  </bookViews>
  <sheets>
    <sheet name="ФІНАНСОВИЙ ПЛАН " sheetId="5" r:id="rId1"/>
    <sheet name="Лист2" sheetId="2" state="hidden" r:id="rId2"/>
  </sheets>
  <definedNames>
    <definedName name="_xlnm.Print_Area" localSheetId="0">'ФІНАНСОВИЙ ПЛАН '!$A$1:$E$133</definedName>
  </definedNames>
  <calcPr calcId="114210"/>
</workbook>
</file>

<file path=xl/calcChain.xml><?xml version="1.0" encoding="utf-8"?>
<calcChain xmlns="http://schemas.openxmlformats.org/spreadsheetml/2006/main">
  <c r="D120" i="5"/>
  <c r="E119"/>
  <c r="E118"/>
  <c r="E117"/>
  <c r="D117"/>
  <c r="C6"/>
  <c r="E6"/>
  <c r="E37"/>
  <c r="E38"/>
  <c r="E39"/>
  <c r="E40"/>
  <c r="E41"/>
  <c r="E27"/>
  <c r="E28"/>
  <c r="E29"/>
  <c r="E30"/>
  <c r="E31"/>
  <c r="E32"/>
  <c r="E33"/>
  <c r="E34"/>
  <c r="E20"/>
  <c r="E21"/>
  <c r="E22"/>
  <c r="E23"/>
  <c r="E24"/>
  <c r="E19"/>
  <c r="D13"/>
  <c r="E15"/>
  <c r="E16"/>
  <c r="E17"/>
  <c r="E14"/>
  <c r="E13"/>
  <c r="C126"/>
  <c r="C132"/>
  <c r="C120"/>
  <c r="D126"/>
  <c r="D132"/>
  <c r="D116"/>
  <c r="D8"/>
  <c r="E133"/>
  <c r="E132"/>
  <c r="E131"/>
  <c r="E130"/>
  <c r="E129"/>
  <c r="E128"/>
  <c r="E126"/>
  <c r="E121"/>
  <c r="E122"/>
  <c r="E123"/>
  <c r="E125"/>
  <c r="E120"/>
  <c r="E127"/>
  <c r="E124"/>
  <c r="E112"/>
  <c r="C111"/>
  <c r="E63"/>
  <c r="C62"/>
  <c r="C60"/>
  <c r="D62"/>
  <c r="E61"/>
  <c r="D59"/>
  <c r="F59"/>
  <c r="D72"/>
  <c r="D71"/>
  <c r="E100"/>
  <c r="E99"/>
  <c r="E98"/>
  <c r="E97"/>
  <c r="E96"/>
  <c r="E95"/>
  <c r="D94"/>
  <c r="E94"/>
  <c r="C94"/>
  <c r="E93"/>
  <c r="E92"/>
  <c r="E91"/>
  <c r="E90"/>
  <c r="E89"/>
  <c r="E88"/>
  <c r="E87"/>
  <c r="E86"/>
  <c r="E85"/>
  <c r="D84"/>
  <c r="C84"/>
  <c r="C77"/>
  <c r="E77"/>
  <c r="E83"/>
  <c r="E82"/>
  <c r="E81"/>
  <c r="E80"/>
  <c r="E79"/>
  <c r="E78"/>
  <c r="D77"/>
  <c r="E76"/>
  <c r="E75"/>
  <c r="E74"/>
  <c r="E73"/>
  <c r="C35"/>
  <c r="D25"/>
  <c r="D18"/>
  <c r="O18"/>
  <c r="D51"/>
  <c r="C51"/>
  <c r="C49"/>
  <c r="E52"/>
  <c r="E50"/>
  <c r="D48"/>
  <c r="E12"/>
  <c r="E11"/>
  <c r="E10"/>
  <c r="E9"/>
  <c r="E36"/>
  <c r="E26"/>
  <c r="D35"/>
  <c r="C25"/>
  <c r="E25"/>
  <c r="H9" i="2"/>
  <c r="H8"/>
  <c r="H7"/>
  <c r="H6"/>
  <c r="H5"/>
  <c r="G9"/>
  <c r="G8"/>
  <c r="G7"/>
  <c r="G6"/>
  <c r="G5"/>
  <c r="F4"/>
  <c r="G4"/>
  <c r="D4"/>
  <c r="H4"/>
  <c r="C4"/>
  <c r="E4"/>
  <c r="E84" i="5"/>
  <c r="E35"/>
  <c r="O35"/>
  <c r="E8"/>
  <c r="C5"/>
  <c r="D7"/>
  <c r="D5"/>
  <c r="E5"/>
  <c r="C18"/>
  <c r="M5"/>
  <c r="C7"/>
  <c r="E7"/>
  <c r="E18"/>
  <c r="N5"/>
  <c r="F5"/>
  <c r="C48"/>
  <c r="E48"/>
  <c r="E49"/>
  <c r="D114"/>
  <c r="E116"/>
  <c r="D69"/>
  <c r="E69"/>
  <c r="E71"/>
  <c r="C59"/>
  <c r="E59"/>
  <c r="E60"/>
  <c r="E62"/>
  <c r="E72"/>
  <c r="E51"/>
  <c r="O5"/>
  <c r="D113"/>
  <c r="E114"/>
  <c r="E113"/>
  <c r="D111"/>
  <c r="E111"/>
</calcChain>
</file>

<file path=xl/sharedStrings.xml><?xml version="1.0" encoding="utf-8"?>
<sst xmlns="http://schemas.openxmlformats.org/spreadsheetml/2006/main" count="170" uniqueCount="96">
  <si>
    <t>КЕКВ</t>
  </si>
  <si>
    <t>Найменування</t>
  </si>
  <si>
    <t>Уточнений кошторис</t>
  </si>
  <si>
    <t>Кошторис затверджений МОНУ</t>
  </si>
  <si>
    <t>Заробітна плата</t>
  </si>
  <si>
    <t>Нарахування на зарплату</t>
  </si>
  <si>
    <t>Харчування дітей-сиріт</t>
  </si>
  <si>
    <t>Оплата послуг(крім комунальних)</t>
  </si>
  <si>
    <t>Відрядження</t>
  </si>
  <si>
    <t>Оплата теплопостачання</t>
  </si>
  <si>
    <t xml:space="preserve">Оплата електроенергії                                      </t>
  </si>
  <si>
    <t>Оплата природного газу</t>
  </si>
  <si>
    <t>Окремі заходи розвитку по реалізації держ. програм</t>
  </si>
  <si>
    <t>Стипендія</t>
  </si>
  <si>
    <t>Капітальні видатки</t>
  </si>
  <si>
    <t>Комунальні послуги</t>
  </si>
  <si>
    <t>Оплата водопостачання</t>
  </si>
  <si>
    <t>Оплата електроенергії</t>
  </si>
  <si>
    <t>Інши комунальні послуги</t>
  </si>
  <si>
    <t>Придбання обладнання</t>
  </si>
  <si>
    <t>Кап.рем.інш.об.</t>
  </si>
  <si>
    <t>Оплата інш.ком.послуг</t>
  </si>
  <si>
    <t>% зменьшення порівняно с 2018  роком</t>
  </si>
  <si>
    <t>Кап.рем.житл.фонду</t>
  </si>
  <si>
    <t>Поточні видатки</t>
  </si>
  <si>
    <t>Потреба у видатках на 2020 р.</t>
  </si>
  <si>
    <t xml:space="preserve">% дефіциту коштів на покриття потреби у 2020 році </t>
  </si>
  <si>
    <t>Дефіцит коштів до потреби у 2020 році</t>
  </si>
  <si>
    <t xml:space="preserve">Оплата водопост. і водовідведення  </t>
  </si>
  <si>
    <t>тис. грн</t>
  </si>
  <si>
    <t>Показники</t>
  </si>
  <si>
    <t>Код</t>
  </si>
  <si>
    <t>Усього на рік</t>
  </si>
  <si>
    <t>Разом</t>
  </si>
  <si>
    <t>Загальний фонд</t>
  </si>
  <si>
    <t>Спеціальний фонд</t>
  </si>
  <si>
    <t>НАДХОДЖЕННЯ - усього</t>
  </si>
  <si>
    <t>Надходження коштів із загального фонду бюджету</t>
  </si>
  <si>
    <t>Надходження коштів із спеціального фонду бюджету, у т.ч.</t>
  </si>
  <si>
    <t xml:space="preserve"> надходження від плати за послуги, що надаються бюджетними установами згідно із законодавством</t>
  </si>
  <si>
    <t>у т. ч. 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</si>
  <si>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</si>
  <si>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</t>
  </si>
  <si>
    <t>надходження бюджетних установ від реалізації в установленому порядку майна (крім нерухомого)</t>
  </si>
  <si>
    <t>Інші поточні видатки</t>
  </si>
  <si>
    <t>Капітальний ремонт</t>
  </si>
  <si>
    <t>Реконструкція житлового фонду</t>
  </si>
  <si>
    <t>Реконструкція інших об'єктів</t>
  </si>
  <si>
    <t>Предмети, матеріали, обладнання та інвентар</t>
  </si>
  <si>
    <t>Оплата комунальних послуг,  у т.ч.</t>
  </si>
  <si>
    <t>Інші виплати населенню</t>
  </si>
  <si>
    <t>(лімітна довідка)</t>
  </si>
  <si>
    <t>_______________________________________</t>
  </si>
  <si>
    <t>(тис. грн)</t>
  </si>
  <si>
    <t xml:space="preserve">РАЗОМ 
</t>
  </si>
  <si>
    <t>загальний фонд</t>
  </si>
  <si>
    <t>спеціальний фонд</t>
  </si>
  <si>
    <t>Залишок коштів на початок року</t>
  </si>
  <si>
    <t>х</t>
  </si>
  <si>
    <t>Надходження коштів із спеціального фонду бюджету, у тому числі:</t>
  </si>
  <si>
    <t xml:space="preserve">  надходження від плати за послуги, що надаються бюджетними установами  згідно із законодавством </t>
  </si>
  <si>
    <t>(розписати за підгрупами)</t>
  </si>
  <si>
    <t xml:space="preserve">  плата за послуги, що надаються бюджетними установами згідно з їх основною діяльністю</t>
  </si>
  <si>
    <t>ПОТОЧНІ ВИДАТКИ</t>
  </si>
  <si>
    <t>Заробітна плата </t>
  </si>
  <si>
    <t>2111 </t>
  </si>
  <si>
    <t>Нарахування на оплату праці</t>
  </si>
  <si>
    <t>2120 </t>
  </si>
  <si>
    <t>Оплата послуг (крім комунальних)</t>
  </si>
  <si>
    <t>Видатки на відрядження </t>
  </si>
  <si>
    <t>Оплата комунальних послуг та енергоносіїв, у т.ч. </t>
  </si>
  <si>
    <t>2270 </t>
  </si>
  <si>
    <t>Оплата теплопостачання </t>
  </si>
  <si>
    <t>Оплата водопостачання  та  водовідведення </t>
  </si>
  <si>
    <t>Оплата електроенергії  </t>
  </si>
  <si>
    <t>КАПІТАЛЬНІ ВИДАТКИ</t>
  </si>
  <si>
    <t>Придбання обладнання і предметів довгострокового користування </t>
  </si>
  <si>
    <t>3110 </t>
  </si>
  <si>
    <t>Стипендія КМУ за видатні заслуги у сфері освіти</t>
  </si>
  <si>
    <t>ФІНАНСОВИЙ ПЛАН (КОШТОРИС) ДОХОДІВ І ВИДАТКІВ КПКВ 2201080             НУ "Запорізька політехніка" на 2025 рік</t>
  </si>
  <si>
    <t>ФІНАНСОВИЙ ПЛАН (КОШТОРИС) ДОХОДІВ І ВИДАТКІВ КПКВ 2201700             НУ "Запорізька політехніка" на 2025 рік</t>
  </si>
  <si>
    <t>ндч</t>
  </si>
  <si>
    <t xml:space="preserve">ФІНАНСОВИЙ ПЛАН (КОШТОРИС) ДОХОДІВ І ВИДАТКІВ  КПКВК  2201390
НУ “Запорізька політехніка”   </t>
  </si>
  <si>
    <t>Оплата природного газу </t>
  </si>
  <si>
    <t>Дослідження і розробки, окремі заходи розвитку по реалізації державних (регіональних) програм   </t>
  </si>
  <si>
    <t>НУ "Запорізька політехніка"</t>
  </si>
  <si>
    <r>
      <t>На  2026 рік</t>
    </r>
    <r>
      <rPr>
        <b/>
        <sz val="20"/>
        <rFont val="Times New Roman Cyr"/>
        <family val="1"/>
      </rPr>
      <t xml:space="preserve"> </t>
    </r>
  </si>
  <si>
    <t>ФІНАНСОВИЙ ПЛАН (КОШТОРИС) ДОХОДІВ І ВИДАТКІВ КПКВ 2201190             НУ "Запорізька політехніка" на 2026 рік</t>
  </si>
  <si>
    <t>ФІНАНСОВИЙ ПЛАН (КОШТОРИС) ДОХОДІВ І ВИДАТКІВ КПКВ 2201160             НУ "Запорізька політехніка" на 2026 рік</t>
  </si>
  <si>
    <r>
      <t xml:space="preserve">Загальний фонд </t>
    </r>
    <r>
      <rPr>
        <b/>
        <sz val="9"/>
        <color indexed="10"/>
        <rFont val="Calibri"/>
        <family val="2"/>
        <charset val="204"/>
      </rPr>
      <t>з урахуванням  довідок про збільшення</t>
    </r>
  </si>
  <si>
    <t>Спеціальний фонд зі змінами</t>
  </si>
  <si>
    <t>Інщі джерела власних надходжень</t>
  </si>
  <si>
    <t>у т.ч.         гранти та дарунки</t>
  </si>
  <si>
    <t>Інщі  надходження</t>
  </si>
  <si>
    <t xml:space="preserve">                  доручення</t>
  </si>
  <si>
    <t>станом на 21.04.26.</t>
  </si>
</sst>
</file>

<file path=xl/styles.xml><?xml version="1.0" encoding="utf-8"?>
<styleSheet xmlns="http://schemas.openxmlformats.org/spreadsheetml/2006/main">
  <numFmts count="9">
    <numFmt numFmtId="6" formatCode="#,##0&quot;р.&quot;;[Red]\-#,##0&quot;р.&quot;"/>
    <numFmt numFmtId="164" formatCode="0.0"/>
    <numFmt numFmtId="165" formatCode="0.000"/>
    <numFmt numFmtId="166" formatCode="#,##0.00_р_."/>
    <numFmt numFmtId="167" formatCode="#,##0_р_."/>
    <numFmt numFmtId="168" formatCode="#,##0.000_р_."/>
    <numFmt numFmtId="169" formatCode="#,##0.000"/>
    <numFmt numFmtId="170" formatCode="#,##0.0_р_."/>
    <numFmt numFmtId="171" formatCode="#,##0.0"/>
  </numFmts>
  <fonts count="55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4"/>
      <color indexed="10"/>
      <name val="Times New Roman"/>
      <family val="1"/>
      <charset val="204"/>
    </font>
    <font>
      <b/>
      <sz val="14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u/>
      <sz val="24"/>
      <name val="Times New Roman"/>
      <family val="1"/>
      <charset val="204"/>
    </font>
    <font>
      <b/>
      <u/>
      <sz val="28"/>
      <name val="Times New Roman"/>
      <family val="1"/>
      <charset val="204"/>
    </font>
    <font>
      <b/>
      <u/>
      <sz val="14"/>
      <name val="Calibri"/>
      <family val="2"/>
      <charset val="204"/>
    </font>
    <font>
      <sz val="8"/>
      <name val="Calibri"/>
      <family val="2"/>
      <charset val="204"/>
    </font>
    <font>
      <sz val="14"/>
      <name val="Calibri"/>
      <family val="2"/>
      <charset val="204"/>
    </font>
    <font>
      <sz val="14"/>
      <color indexed="8"/>
      <name val="Calibri"/>
      <family val="2"/>
      <charset val="204"/>
    </font>
    <font>
      <b/>
      <u/>
      <sz val="26"/>
      <name val="Times New Roman"/>
      <family val="1"/>
      <charset val="204"/>
    </font>
    <font>
      <u/>
      <sz val="14"/>
      <name val="Calibri"/>
      <family val="2"/>
      <charset val="204"/>
    </font>
    <font>
      <b/>
      <sz val="24"/>
      <name val="Times New Roman"/>
      <family val="1"/>
      <charset val="204"/>
    </font>
    <font>
      <b/>
      <u/>
      <sz val="20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 Cyr"/>
      <family val="2"/>
    </font>
    <font>
      <sz val="11"/>
      <name val="Times New Roman Cyr"/>
      <family val="1"/>
    </font>
    <font>
      <sz val="10"/>
      <name val="Times New Roman Cyr"/>
      <family val="1"/>
    </font>
    <font>
      <b/>
      <sz val="14"/>
      <name val="Times New Roman Cyr"/>
      <family val="1"/>
    </font>
    <font>
      <b/>
      <sz val="14"/>
      <color indexed="8"/>
      <name val="Times New Roman"/>
      <family val="1"/>
    </font>
    <font>
      <b/>
      <sz val="22"/>
      <name val="Calibri"/>
      <family val="2"/>
      <charset val="204"/>
    </font>
    <font>
      <b/>
      <sz val="20"/>
      <color indexed="55"/>
      <name val="Times New Roman"/>
      <family val="1"/>
      <charset val="204"/>
    </font>
    <font>
      <sz val="14"/>
      <color indexed="55"/>
      <name val="Calibri"/>
      <family val="2"/>
      <charset val="204"/>
    </font>
    <font>
      <b/>
      <sz val="14"/>
      <color indexed="55"/>
      <name val="Calibri"/>
      <family val="2"/>
      <charset val="204"/>
    </font>
    <font>
      <b/>
      <sz val="14"/>
      <color indexed="55"/>
      <name val="Times New Roman"/>
      <family val="1"/>
      <charset val="204"/>
    </font>
    <font>
      <b/>
      <u/>
      <sz val="26"/>
      <color indexed="55"/>
      <name val="Times New Roman"/>
      <family val="1"/>
      <charset val="204"/>
    </font>
    <font>
      <b/>
      <u/>
      <sz val="14"/>
      <color indexed="55"/>
      <name val="Times New Roman"/>
      <family val="1"/>
      <charset val="204"/>
    </font>
    <font>
      <b/>
      <u/>
      <sz val="16"/>
      <color indexed="55"/>
      <name val="Times New Roman"/>
      <family val="1"/>
      <charset val="204"/>
    </font>
    <font>
      <b/>
      <sz val="24"/>
      <color indexed="55"/>
      <name val="Times New Roman"/>
      <family val="1"/>
      <charset val="204"/>
    </font>
    <font>
      <b/>
      <sz val="16"/>
      <color indexed="55"/>
      <name val="Times New Roman"/>
      <family val="1"/>
      <charset val="204"/>
    </font>
    <font>
      <b/>
      <u/>
      <sz val="20"/>
      <color indexed="55"/>
      <name val="Times New Roman"/>
      <family val="1"/>
      <charset val="204"/>
    </font>
    <font>
      <b/>
      <u/>
      <sz val="24"/>
      <color indexed="55"/>
      <name val="Times New Roman"/>
      <family val="1"/>
      <charset val="204"/>
    </font>
    <font>
      <b/>
      <u/>
      <sz val="28"/>
      <color indexed="55"/>
      <name val="Times New Roman"/>
      <family val="1"/>
      <charset val="204"/>
    </font>
    <font>
      <u/>
      <sz val="12"/>
      <color indexed="8"/>
      <name val="Times New Roman Cyr"/>
      <family val="1"/>
    </font>
    <font>
      <b/>
      <sz val="24"/>
      <name val="Times New Roman Cyr"/>
      <charset val="204"/>
    </font>
    <font>
      <b/>
      <u/>
      <sz val="18"/>
      <name val="Times New Roman Cyr"/>
      <family val="1"/>
    </font>
    <font>
      <b/>
      <u/>
      <sz val="20"/>
      <color indexed="8"/>
      <name val="Times New Roman Cyr"/>
      <family val="1"/>
    </font>
    <font>
      <b/>
      <sz val="20"/>
      <name val="Times New Roman Cyr"/>
      <family val="1"/>
    </font>
    <font>
      <b/>
      <sz val="14"/>
      <name val="Times New Roman"/>
      <family val="1"/>
    </font>
    <font>
      <b/>
      <sz val="14"/>
      <color indexed="8"/>
      <name val="Times New Roman"/>
      <family val="1"/>
      <charset val="1"/>
    </font>
    <font>
      <b/>
      <sz val="20"/>
      <color indexed="8"/>
      <name val="Times New Roman"/>
      <family val="1"/>
    </font>
    <font>
      <b/>
      <sz val="14"/>
      <name val="Times New Roman Cyr"/>
      <charset val="204"/>
    </font>
    <font>
      <b/>
      <sz val="36"/>
      <color indexed="13"/>
      <name val="Calibri"/>
      <family val="2"/>
      <charset val="204"/>
    </font>
    <font>
      <b/>
      <sz val="20"/>
      <color indexed="10"/>
      <name val="Calibri"/>
      <family val="2"/>
      <charset val="204"/>
    </font>
    <font>
      <b/>
      <sz val="26"/>
      <name val="Times New Roman"/>
      <family val="1"/>
      <charset val="204"/>
    </font>
    <font>
      <b/>
      <sz val="18"/>
      <color indexed="10"/>
      <name val="Calibri"/>
      <family val="2"/>
      <charset val="204"/>
    </font>
    <font>
      <b/>
      <sz val="9"/>
      <color indexed="10"/>
      <name val="Calibri"/>
      <family val="2"/>
      <charset val="204"/>
    </font>
    <font>
      <b/>
      <sz val="14"/>
      <color indexed="3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3"/>
      </top>
      <bottom style="medium">
        <color indexed="64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</borders>
  <cellStyleXfs count="3">
    <xf numFmtId="0" fontId="0" fillId="0" borderId="0"/>
    <xf numFmtId="0" fontId="22" fillId="0" borderId="0"/>
    <xf numFmtId="9" fontId="6" fillId="0" borderId="0" applyFont="0" applyFill="0" applyBorder="0" applyAlignment="0" applyProtection="0"/>
  </cellStyleXfs>
  <cellXfs count="291">
    <xf numFmtId="0" fontId="0" fillId="0" borderId="0" xfId="0"/>
    <xf numFmtId="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6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vertical="center" wrapText="1"/>
    </xf>
    <xf numFmtId="9" fontId="1" fillId="2" borderId="6" xfId="2" applyFont="1" applyFill="1" applyBorder="1" applyAlignment="1">
      <alignment vertical="center" wrapText="1"/>
    </xf>
    <xf numFmtId="166" fontId="8" fillId="0" borderId="7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9" fontId="1" fillId="0" borderId="8" xfId="2" applyFont="1" applyBorder="1" applyAlignment="1">
      <alignment vertical="center" wrapText="1"/>
    </xf>
    <xf numFmtId="10" fontId="1" fillId="0" borderId="8" xfId="2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9" fontId="1" fillId="0" borderId="9" xfId="2" applyFont="1" applyBorder="1" applyAlignment="1">
      <alignment vertical="center" wrapText="1"/>
    </xf>
    <xf numFmtId="10" fontId="1" fillId="0" borderId="9" xfId="2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9" fontId="1" fillId="0" borderId="10" xfId="2" applyFont="1" applyBorder="1" applyAlignment="1">
      <alignment vertical="center" wrapText="1"/>
    </xf>
    <xf numFmtId="10" fontId="1" fillId="0" borderId="10" xfId="2" applyNumberFormat="1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0" fontId="1" fillId="2" borderId="3" xfId="2" applyNumberFormat="1" applyFont="1" applyFill="1" applyBorder="1" applyAlignment="1">
      <alignment vertical="center" wrapText="1"/>
    </xf>
    <xf numFmtId="166" fontId="9" fillId="0" borderId="7" xfId="0" applyNumberFormat="1" applyFont="1" applyBorder="1" applyAlignment="1">
      <alignment vertical="center" wrapText="1"/>
    </xf>
    <xf numFmtId="165" fontId="1" fillId="2" borderId="7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14" fillId="0" borderId="0" xfId="0" applyFont="1"/>
    <xf numFmtId="166" fontId="14" fillId="0" borderId="0" xfId="0" applyNumberFormat="1" applyFont="1" applyAlignment="1">
      <alignment wrapText="1"/>
    </xf>
    <xf numFmtId="0" fontId="14" fillId="0" borderId="0" xfId="0" applyFont="1" applyAlignment="1">
      <alignment horizontal="center"/>
    </xf>
    <xf numFmtId="167" fontId="5" fillId="3" borderId="14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/>
    <xf numFmtId="0" fontId="7" fillId="0" borderId="0" xfId="0" applyFont="1" applyAlignment="1">
      <alignment horizontal="left" vertical="center" wrapText="1"/>
    </xf>
    <xf numFmtId="9" fontId="14" fillId="0" borderId="0" xfId="2" applyFont="1"/>
    <xf numFmtId="0" fontId="15" fillId="0" borderId="0" xfId="0" applyFont="1"/>
    <xf numFmtId="166" fontId="15" fillId="0" borderId="0" xfId="0" applyNumberFormat="1" applyFont="1" applyAlignment="1">
      <alignment wrapText="1"/>
    </xf>
    <xf numFmtId="9" fontId="15" fillId="0" borderId="0" xfId="2" applyFont="1"/>
    <xf numFmtId="0" fontId="2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vertical="center" wrapText="1"/>
    </xf>
    <xf numFmtId="0" fontId="7" fillId="3" borderId="20" xfId="0" applyFont="1" applyFill="1" applyBorder="1" applyAlignment="1">
      <alignment vertical="center" wrapText="1"/>
    </xf>
    <xf numFmtId="0" fontId="5" fillId="3" borderId="19" xfId="0" applyFont="1" applyFill="1" applyBorder="1"/>
    <xf numFmtId="0" fontId="7" fillId="3" borderId="16" xfId="0" applyFont="1" applyFill="1" applyBorder="1" applyAlignment="1">
      <alignment horizontal="center" wrapText="1"/>
    </xf>
    <xf numFmtId="0" fontId="11" fillId="4" borderId="19" xfId="0" applyFont="1" applyFill="1" applyBorder="1" applyAlignment="1">
      <alignment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7" fillId="0" borderId="0" xfId="0" applyFont="1"/>
    <xf numFmtId="4" fontId="5" fillId="0" borderId="0" xfId="0" applyNumberFormat="1" applyFont="1" applyAlignment="1">
      <alignment horizontal="center"/>
    </xf>
    <xf numFmtId="168" fontId="7" fillId="3" borderId="8" xfId="0" applyNumberFormat="1" applyFont="1" applyFill="1" applyBorder="1" applyAlignment="1">
      <alignment horizontal="right" wrapText="1"/>
    </xf>
    <xf numFmtId="168" fontId="8" fillId="4" borderId="8" xfId="0" applyNumberFormat="1" applyFont="1" applyFill="1" applyBorder="1" applyAlignment="1">
      <alignment horizontal="right" wrapText="1"/>
    </xf>
    <xf numFmtId="168" fontId="7" fillId="3" borderId="21" xfId="0" applyNumberFormat="1" applyFont="1" applyFill="1" applyBorder="1" applyAlignment="1">
      <alignment horizontal="right" wrapText="1"/>
    </xf>
    <xf numFmtId="168" fontId="8" fillId="4" borderId="21" xfId="0" applyNumberFormat="1" applyFont="1" applyFill="1" applyBorder="1" applyAlignment="1">
      <alignment horizontal="right" wrapText="1"/>
    </xf>
    <xf numFmtId="168" fontId="5" fillId="3" borderId="8" xfId="0" applyNumberFormat="1" applyFont="1" applyFill="1" applyBorder="1" applyAlignment="1">
      <alignment horizontal="right" wrapText="1"/>
    </xf>
    <xf numFmtId="168" fontId="7" fillId="3" borderId="10" xfId="0" applyNumberFormat="1" applyFont="1" applyFill="1" applyBorder="1" applyAlignment="1">
      <alignment horizontal="right" wrapText="1"/>
    </xf>
    <xf numFmtId="168" fontId="7" fillId="3" borderId="22" xfId="0" applyNumberFormat="1" applyFont="1" applyFill="1" applyBorder="1" applyAlignment="1">
      <alignment horizontal="right" wrapText="1"/>
    </xf>
    <xf numFmtId="0" fontId="7" fillId="2" borderId="19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center" vertical="center" wrapText="1"/>
    </xf>
    <xf numFmtId="168" fontId="5" fillId="3" borderId="23" xfId="0" applyNumberFormat="1" applyFont="1" applyFill="1" applyBorder="1" applyAlignment="1">
      <alignment horizontal="right" wrapText="1"/>
    </xf>
    <xf numFmtId="169" fontId="12" fillId="0" borderId="0" xfId="0" applyNumberFormat="1" applyFont="1" applyAlignment="1">
      <alignment horizontal="center"/>
    </xf>
    <xf numFmtId="169" fontId="12" fillId="0" borderId="0" xfId="0" applyNumberFormat="1" applyFont="1"/>
    <xf numFmtId="0" fontId="5" fillId="0" borderId="0" xfId="0" applyFont="1"/>
    <xf numFmtId="0" fontId="7" fillId="3" borderId="24" xfId="0" applyFont="1" applyFill="1" applyBorder="1" applyAlignment="1">
      <alignment vertical="center" wrapText="1"/>
    </xf>
    <xf numFmtId="0" fontId="7" fillId="3" borderId="25" xfId="0" applyFont="1" applyFill="1" applyBorder="1" applyAlignment="1">
      <alignment horizontal="center" vertical="center" wrapText="1"/>
    </xf>
    <xf numFmtId="168" fontId="7" fillId="3" borderId="26" xfId="0" applyNumberFormat="1" applyFont="1" applyFill="1" applyBorder="1" applyAlignment="1">
      <alignment horizontal="right" wrapText="1"/>
    </xf>
    <xf numFmtId="168" fontId="7" fillId="3" borderId="27" xfId="0" applyNumberFormat="1" applyFont="1" applyFill="1" applyBorder="1" applyAlignment="1">
      <alignment horizontal="right" wrapText="1"/>
    </xf>
    <xf numFmtId="170" fontId="7" fillId="3" borderId="8" xfId="0" applyNumberFormat="1" applyFont="1" applyFill="1" applyBorder="1" applyAlignment="1">
      <alignment horizontal="right" wrapText="1"/>
    </xf>
    <xf numFmtId="170" fontId="7" fillId="3" borderId="10" xfId="0" applyNumberFormat="1" applyFont="1" applyFill="1" applyBorder="1" applyAlignment="1">
      <alignment horizontal="right" wrapText="1"/>
    </xf>
    <xf numFmtId="0" fontId="7" fillId="3" borderId="28" xfId="0" applyFont="1" applyFill="1" applyBorder="1" applyAlignment="1">
      <alignment horizontal="center" vertical="center" wrapText="1"/>
    </xf>
    <xf numFmtId="166" fontId="7" fillId="3" borderId="8" xfId="0" applyNumberFormat="1" applyFont="1" applyFill="1" applyBorder="1" applyAlignment="1">
      <alignment horizontal="right" wrapText="1"/>
    </xf>
    <xf numFmtId="166" fontId="7" fillId="3" borderId="29" xfId="0" applyNumberFormat="1" applyFont="1" applyFill="1" applyBorder="1" applyAlignment="1">
      <alignment horizontal="right" wrapText="1"/>
    </xf>
    <xf numFmtId="166" fontId="7" fillId="2" borderId="8" xfId="0" applyNumberFormat="1" applyFont="1" applyFill="1" applyBorder="1" applyAlignment="1">
      <alignment horizontal="right" wrapText="1"/>
    </xf>
    <xf numFmtId="166" fontId="7" fillId="3" borderId="21" xfId="0" applyNumberFormat="1" applyFont="1" applyFill="1" applyBorder="1" applyAlignment="1">
      <alignment horizontal="right" wrapText="1"/>
    </xf>
    <xf numFmtId="166" fontId="7" fillId="2" borderId="21" xfId="0" applyNumberFormat="1" applyFont="1" applyFill="1" applyBorder="1" applyAlignment="1">
      <alignment horizontal="right" wrapText="1"/>
    </xf>
    <xf numFmtId="166" fontId="5" fillId="3" borderId="8" xfId="0" applyNumberFormat="1" applyFont="1" applyFill="1" applyBorder="1" applyAlignment="1">
      <alignment horizontal="right" wrapText="1"/>
    </xf>
    <xf numFmtId="166" fontId="5" fillId="3" borderId="23" xfId="0" applyNumberFormat="1" applyFont="1" applyFill="1" applyBorder="1" applyAlignment="1">
      <alignment horizontal="right" wrapText="1"/>
    </xf>
    <xf numFmtId="166" fontId="7" fillId="3" borderId="22" xfId="0" applyNumberFormat="1" applyFont="1" applyFill="1" applyBorder="1" applyAlignment="1">
      <alignment horizontal="right" wrapText="1"/>
    </xf>
    <xf numFmtId="166" fontId="7" fillId="3" borderId="30" xfId="0" applyNumberFormat="1" applyFont="1" applyFill="1" applyBorder="1" applyAlignment="1">
      <alignment horizontal="right" wrapText="1"/>
    </xf>
    <xf numFmtId="0" fontId="27" fillId="0" borderId="0" xfId="0" applyFont="1"/>
    <xf numFmtId="0" fontId="29" fillId="0" borderId="0" xfId="0" applyFont="1"/>
    <xf numFmtId="166" fontId="29" fillId="0" borderId="0" xfId="0" applyNumberFormat="1" applyFont="1" applyAlignment="1">
      <alignment wrapText="1"/>
    </xf>
    <xf numFmtId="0" fontId="30" fillId="0" borderId="0" xfId="0" applyFont="1" applyAlignment="1">
      <alignment horizontal="center" vertical="center"/>
    </xf>
    <xf numFmtId="167" fontId="30" fillId="3" borderId="14" xfId="0" applyNumberFormat="1" applyFont="1" applyFill="1" applyBorder="1" applyAlignment="1">
      <alignment horizontal="center" vertical="center" wrapText="1"/>
    </xf>
    <xf numFmtId="167" fontId="30" fillId="3" borderId="14" xfId="0" applyNumberFormat="1" applyFont="1" applyFill="1" applyBorder="1" applyAlignment="1">
      <alignment vertical="center" wrapText="1"/>
    </xf>
    <xf numFmtId="0" fontId="32" fillId="4" borderId="24" xfId="0" applyFont="1" applyFill="1" applyBorder="1" applyAlignment="1">
      <alignment vertical="center" wrapText="1"/>
    </xf>
    <xf numFmtId="0" fontId="33" fillId="4" borderId="25" xfId="0" applyFont="1" applyFill="1" applyBorder="1" applyAlignment="1">
      <alignment vertical="center" wrapText="1"/>
    </xf>
    <xf numFmtId="170" fontId="34" fillId="4" borderId="26" xfId="0" applyNumberFormat="1" applyFont="1" applyFill="1" applyBorder="1" applyAlignment="1">
      <alignment horizontal="right" wrapText="1"/>
    </xf>
    <xf numFmtId="170" fontId="34" fillId="4" borderId="30" xfId="0" applyNumberFormat="1" applyFont="1" applyFill="1" applyBorder="1" applyAlignment="1">
      <alignment horizontal="right" wrapText="1"/>
    </xf>
    <xf numFmtId="0" fontId="35" fillId="3" borderId="19" xfId="0" applyFont="1" applyFill="1" applyBorder="1" applyAlignment="1">
      <alignment vertical="center" wrapText="1"/>
    </xf>
    <xf numFmtId="0" fontId="35" fillId="3" borderId="16" xfId="0" applyFont="1" applyFill="1" applyBorder="1" applyAlignment="1">
      <alignment vertical="center" wrapText="1"/>
    </xf>
    <xf numFmtId="170" fontId="36" fillId="3" borderId="8" xfId="0" applyNumberFormat="1" applyFont="1" applyFill="1" applyBorder="1" applyAlignment="1">
      <alignment horizontal="right" wrapText="1"/>
    </xf>
    <xf numFmtId="170" fontId="36" fillId="3" borderId="30" xfId="0" applyNumberFormat="1" applyFont="1" applyFill="1" applyBorder="1" applyAlignment="1">
      <alignment horizontal="right" wrapText="1"/>
    </xf>
    <xf numFmtId="0" fontId="32" fillId="4" borderId="19" xfId="0" applyFont="1" applyFill="1" applyBorder="1" applyAlignment="1">
      <alignment vertical="center" wrapText="1"/>
    </xf>
    <xf numFmtId="0" fontId="33" fillId="4" borderId="16" xfId="0" applyFont="1" applyFill="1" applyBorder="1" applyAlignment="1">
      <alignment vertical="center" wrapText="1"/>
    </xf>
    <xf numFmtId="170" fontId="34" fillId="4" borderId="8" xfId="0" applyNumberFormat="1" applyFont="1" applyFill="1" applyBorder="1" applyAlignment="1">
      <alignment horizontal="right" wrapText="1"/>
    </xf>
    <xf numFmtId="0" fontId="31" fillId="0" borderId="7" xfId="0" applyFont="1" applyBorder="1" applyAlignment="1">
      <alignment wrapText="1"/>
    </xf>
    <xf numFmtId="0" fontId="31" fillId="3" borderId="18" xfId="0" applyFont="1" applyFill="1" applyBorder="1" applyAlignment="1">
      <alignment horizontal="center" vertical="center" wrapText="1"/>
    </xf>
    <xf numFmtId="170" fontId="31" fillId="3" borderId="10" xfId="0" applyNumberFormat="1" applyFont="1" applyFill="1" applyBorder="1" applyAlignment="1">
      <alignment horizontal="right" wrapText="1"/>
    </xf>
    <xf numFmtId="170" fontId="31" fillId="3" borderId="22" xfId="0" applyNumberFormat="1" applyFont="1" applyFill="1" applyBorder="1" applyAlignment="1">
      <alignment horizontal="right" wrapText="1"/>
    </xf>
    <xf numFmtId="9" fontId="29" fillId="0" borderId="0" xfId="2" applyFont="1"/>
    <xf numFmtId="0" fontId="30" fillId="0" borderId="0" xfId="0" applyFont="1" applyAlignment="1">
      <alignment horizontal="center"/>
    </xf>
    <xf numFmtId="0" fontId="30" fillId="0" borderId="0" xfId="0" applyFont="1"/>
    <xf numFmtId="0" fontId="38" fillId="4" borderId="7" xfId="0" applyFont="1" applyFill="1" applyBorder="1" applyAlignment="1">
      <alignment vertical="center" wrapText="1"/>
    </xf>
    <xf numFmtId="0" fontId="33" fillId="4" borderId="31" xfId="0" applyFont="1" applyFill="1" applyBorder="1" applyAlignment="1">
      <alignment vertical="center" wrapText="1"/>
    </xf>
    <xf numFmtId="170" fontId="33" fillId="4" borderId="14" xfId="0" applyNumberFormat="1" applyFont="1" applyFill="1" applyBorder="1" applyAlignment="1">
      <alignment horizontal="right" wrapText="1"/>
    </xf>
    <xf numFmtId="170" fontId="33" fillId="4" borderId="32" xfId="0" applyNumberFormat="1" applyFont="1" applyFill="1" applyBorder="1" applyAlignment="1">
      <alignment horizontal="right" wrapText="1"/>
    </xf>
    <xf numFmtId="0" fontId="31" fillId="3" borderId="24" xfId="0" applyFont="1" applyFill="1" applyBorder="1" applyAlignment="1">
      <alignment vertical="center" wrapText="1"/>
    </xf>
    <xf numFmtId="0" fontId="31" fillId="3" borderId="25" xfId="0" applyFont="1" applyFill="1" applyBorder="1" applyAlignment="1">
      <alignment vertical="center" wrapText="1"/>
    </xf>
    <xf numFmtId="170" fontId="31" fillId="3" borderId="26" xfId="0" applyNumberFormat="1" applyFont="1" applyFill="1" applyBorder="1" applyAlignment="1">
      <alignment horizontal="right" wrapText="1"/>
    </xf>
    <xf numFmtId="170" fontId="31" fillId="3" borderId="30" xfId="0" applyNumberFormat="1" applyFont="1" applyFill="1" applyBorder="1" applyAlignment="1">
      <alignment horizontal="right" wrapText="1"/>
    </xf>
    <xf numFmtId="0" fontId="31" fillId="3" borderId="19" xfId="0" applyFont="1" applyFill="1" applyBorder="1" applyAlignment="1">
      <alignment vertical="center" wrapText="1"/>
    </xf>
    <xf numFmtId="0" fontId="31" fillId="3" borderId="16" xfId="0" applyFont="1" applyFill="1" applyBorder="1" applyAlignment="1">
      <alignment vertical="center" wrapText="1"/>
    </xf>
    <xf numFmtId="170" fontId="31" fillId="3" borderId="8" xfId="0" applyNumberFormat="1" applyFont="1" applyFill="1" applyBorder="1" applyAlignment="1">
      <alignment horizontal="right" wrapText="1"/>
    </xf>
    <xf numFmtId="170" fontId="31" fillId="2" borderId="8" xfId="0" applyNumberFormat="1" applyFont="1" applyFill="1" applyBorder="1" applyAlignment="1">
      <alignment horizontal="right" wrapText="1"/>
    </xf>
    <xf numFmtId="0" fontId="31" fillId="2" borderId="19" xfId="0" applyFont="1" applyFill="1" applyBorder="1" applyAlignment="1">
      <alignment vertical="center" wrapText="1"/>
    </xf>
    <xf numFmtId="0" fontId="31" fillId="2" borderId="16" xfId="0" applyFont="1" applyFill="1" applyBorder="1" applyAlignment="1">
      <alignment horizontal="center" wrapText="1"/>
    </xf>
    <xf numFmtId="170" fontId="31" fillId="2" borderId="30" xfId="0" applyNumberFormat="1" applyFont="1" applyFill="1" applyBorder="1" applyAlignment="1">
      <alignment horizontal="right" wrapText="1"/>
    </xf>
    <xf numFmtId="0" fontId="31" fillId="3" borderId="16" xfId="0" applyFont="1" applyFill="1" applyBorder="1" applyAlignment="1">
      <alignment horizontal="center" wrapText="1"/>
    </xf>
    <xf numFmtId="0" fontId="31" fillId="3" borderId="20" xfId="0" applyFont="1" applyFill="1" applyBorder="1" applyAlignment="1">
      <alignment vertical="center" wrapText="1"/>
    </xf>
    <xf numFmtId="0" fontId="31" fillId="3" borderId="17" xfId="0" applyFont="1" applyFill="1" applyBorder="1" applyAlignment="1">
      <alignment horizontal="center" wrapText="1"/>
    </xf>
    <xf numFmtId="170" fontId="31" fillId="3" borderId="29" xfId="0" applyNumberFormat="1" applyFont="1" applyFill="1" applyBorder="1" applyAlignment="1">
      <alignment horizontal="right" wrapText="1"/>
    </xf>
    <xf numFmtId="170" fontId="31" fillId="3" borderId="27" xfId="0" applyNumberFormat="1" applyFont="1" applyFill="1" applyBorder="1" applyAlignment="1">
      <alignment horizontal="right" wrapText="1"/>
    </xf>
    <xf numFmtId="0" fontId="39" fillId="4" borderId="7" xfId="0" applyFont="1" applyFill="1" applyBorder="1" applyAlignment="1">
      <alignment vertical="center" wrapText="1"/>
    </xf>
    <xf numFmtId="0" fontId="31" fillId="3" borderId="25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170" fontId="31" fillId="3" borderId="33" xfId="0" applyNumberFormat="1" applyFont="1" applyFill="1" applyBorder="1" applyAlignment="1">
      <alignment horizontal="right" wrapText="1"/>
    </xf>
    <xf numFmtId="0" fontId="31" fillId="3" borderId="17" xfId="0" applyFont="1" applyFill="1" applyBorder="1" applyAlignment="1">
      <alignment horizontal="center" vertical="center" wrapText="1"/>
    </xf>
    <xf numFmtId="170" fontId="31" fillId="3" borderId="21" xfId="0" applyNumberFormat="1" applyFont="1" applyFill="1" applyBorder="1" applyAlignment="1">
      <alignment horizontal="right" wrapText="1"/>
    </xf>
    <xf numFmtId="0" fontId="31" fillId="2" borderId="16" xfId="0" applyFont="1" applyFill="1" applyBorder="1" applyAlignment="1">
      <alignment horizontal="center" vertical="center" wrapText="1"/>
    </xf>
    <xf numFmtId="170" fontId="31" fillId="2" borderId="21" xfId="0" applyNumberFormat="1" applyFont="1" applyFill="1" applyBorder="1" applyAlignment="1">
      <alignment horizontal="right" wrapText="1"/>
    </xf>
    <xf numFmtId="0" fontId="31" fillId="3" borderId="15" xfId="0" applyFont="1" applyFill="1" applyBorder="1" applyAlignment="1">
      <alignment vertical="center" wrapText="1"/>
    </xf>
    <xf numFmtId="0" fontId="24" fillId="0" borderId="0" xfId="1" applyFont="1" applyFill="1" applyBorder="1" applyAlignment="1">
      <alignment horizontal="center"/>
    </xf>
    <xf numFmtId="0" fontId="40" fillId="0" borderId="0" xfId="1" applyFont="1" applyFill="1" applyBorder="1" applyAlignment="1">
      <alignment horizontal="center"/>
    </xf>
    <xf numFmtId="0" fontId="25" fillId="0" borderId="34" xfId="1" applyFont="1" applyFill="1" applyBorder="1" applyAlignment="1">
      <alignment horizontal="center" vertical="top"/>
    </xf>
    <xf numFmtId="0" fontId="25" fillId="0" borderId="35" xfId="1" applyFont="1" applyFill="1" applyBorder="1" applyAlignment="1">
      <alignment wrapText="1"/>
    </xf>
    <xf numFmtId="0" fontId="46" fillId="0" borderId="35" xfId="0" applyFont="1" applyBorder="1" applyAlignment="1">
      <alignment wrapText="1"/>
    </xf>
    <xf numFmtId="0" fontId="46" fillId="0" borderId="36" xfId="0" applyFont="1" applyBorder="1"/>
    <xf numFmtId="0" fontId="25" fillId="0" borderId="35" xfId="1" applyFont="1" applyFill="1" applyBorder="1" applyAlignment="1">
      <alignment horizontal="center" vertical="top"/>
    </xf>
    <xf numFmtId="0" fontId="25" fillId="0" borderId="35" xfId="1" applyFont="1" applyFill="1" applyBorder="1" applyAlignment="1">
      <alignment horizontal="center"/>
    </xf>
    <xf numFmtId="0" fontId="46" fillId="0" borderId="35" xfId="0" applyFont="1" applyBorder="1" applyAlignment="1">
      <alignment horizontal="center" vertical="center" wrapText="1"/>
    </xf>
    <xf numFmtId="0" fontId="46" fillId="0" borderId="3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166" fontId="21" fillId="3" borderId="30" xfId="0" applyNumberFormat="1" applyFont="1" applyFill="1" applyBorder="1" applyAlignment="1">
      <alignment horizontal="right" wrapText="1"/>
    </xf>
    <xf numFmtId="4" fontId="25" fillId="0" borderId="35" xfId="1" applyNumberFormat="1" applyFont="1" applyFill="1" applyBorder="1" applyAlignment="1">
      <alignment horizontal="right" vertical="center"/>
    </xf>
    <xf numFmtId="4" fontId="25" fillId="0" borderId="37" xfId="1" applyNumberFormat="1" applyFont="1" applyFill="1" applyBorder="1" applyAlignment="1">
      <alignment horizontal="right" vertical="center"/>
    </xf>
    <xf numFmtId="4" fontId="25" fillId="0" borderId="38" xfId="1" applyNumberFormat="1" applyFont="1" applyFill="1" applyBorder="1" applyAlignment="1">
      <alignment horizontal="right" vertical="center"/>
    </xf>
    <xf numFmtId="0" fontId="25" fillId="0" borderId="39" xfId="1" applyFont="1" applyFill="1" applyBorder="1" applyAlignment="1">
      <alignment horizontal="center" vertical="center" wrapText="1"/>
    </xf>
    <xf numFmtId="4" fontId="25" fillId="0" borderId="40" xfId="1" applyNumberFormat="1" applyFont="1" applyFill="1" applyBorder="1" applyAlignment="1">
      <alignment horizontal="right" vertical="center"/>
    </xf>
    <xf numFmtId="4" fontId="45" fillId="0" borderId="41" xfId="1" applyNumberFormat="1" applyFont="1" applyFill="1" applyBorder="1" applyAlignment="1">
      <alignment horizontal="right" vertical="center"/>
    </xf>
    <xf numFmtId="4" fontId="25" fillId="0" borderId="42" xfId="1" applyNumberFormat="1" applyFont="1" applyFill="1" applyBorder="1" applyAlignment="1">
      <alignment horizontal="right" vertical="center"/>
    </xf>
    <xf numFmtId="0" fontId="25" fillId="0" borderId="7" xfId="1" applyFont="1" applyFill="1" applyBorder="1" applyAlignment="1">
      <alignment horizontal="center" vertical="center" wrapText="1"/>
    </xf>
    <xf numFmtId="0" fontId="25" fillId="0" borderId="34" xfId="1" applyFont="1" applyFill="1" applyBorder="1" applyAlignment="1">
      <alignment wrapText="1"/>
    </xf>
    <xf numFmtId="0" fontId="25" fillId="0" borderId="7" xfId="1" applyFont="1" applyFill="1" applyBorder="1" applyAlignment="1">
      <alignment horizontal="center" vertical="top"/>
    </xf>
    <xf numFmtId="0" fontId="25" fillId="0" borderId="43" xfId="1" applyFont="1" applyFill="1" applyBorder="1" applyAlignment="1">
      <alignment horizontal="center" vertical="top"/>
    </xf>
    <xf numFmtId="0" fontId="48" fillId="0" borderId="0" xfId="1" applyFont="1" applyFill="1" applyBorder="1" applyAlignment="1">
      <alignment horizontal="center"/>
    </xf>
    <xf numFmtId="0" fontId="7" fillId="3" borderId="16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horizontal="center" wrapText="1"/>
    </xf>
    <xf numFmtId="166" fontId="7" fillId="3" borderId="27" xfId="0" applyNumberFormat="1" applyFont="1" applyFill="1" applyBorder="1" applyAlignment="1">
      <alignment horizontal="right" wrapText="1"/>
    </xf>
    <xf numFmtId="166" fontId="7" fillId="3" borderId="26" xfId="0" applyNumberFormat="1" applyFont="1" applyFill="1" applyBorder="1" applyAlignment="1">
      <alignment horizontal="right" wrapText="1"/>
    </xf>
    <xf numFmtId="0" fontId="11" fillId="2" borderId="7" xfId="0" applyFont="1" applyFill="1" applyBorder="1" applyAlignment="1">
      <alignment vertical="center" wrapText="1"/>
    </xf>
    <xf numFmtId="0" fontId="8" fillId="2" borderId="31" xfId="0" applyFont="1" applyFill="1" applyBorder="1" applyAlignment="1">
      <alignment vertical="center" wrapText="1"/>
    </xf>
    <xf numFmtId="166" fontId="8" fillId="2" borderId="14" xfId="0" applyNumberFormat="1" applyFont="1" applyFill="1" applyBorder="1" applyAlignment="1">
      <alignment horizontal="right" wrapText="1"/>
    </xf>
    <xf numFmtId="166" fontId="8" fillId="2" borderId="32" xfId="0" applyNumberFormat="1" applyFont="1" applyFill="1" applyBorder="1" applyAlignment="1">
      <alignment horizontal="right" wrapText="1"/>
    </xf>
    <xf numFmtId="0" fontId="7" fillId="3" borderId="25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5" fillId="3" borderId="24" xfId="0" applyFont="1" applyFill="1" applyBorder="1"/>
    <xf numFmtId="0" fontId="7" fillId="3" borderId="25" xfId="0" applyFont="1" applyFill="1" applyBorder="1" applyAlignment="1">
      <alignment horizontal="center" vertical="center"/>
    </xf>
    <xf numFmtId="170" fontId="7" fillId="3" borderId="26" xfId="0" applyNumberFormat="1" applyFont="1" applyFill="1" applyBorder="1" applyAlignment="1">
      <alignment horizontal="right" wrapText="1"/>
    </xf>
    <xf numFmtId="166" fontId="5" fillId="3" borderId="26" xfId="0" applyNumberFormat="1" applyFont="1" applyFill="1" applyBorder="1" applyAlignment="1">
      <alignment horizontal="right" wrapText="1"/>
    </xf>
    <xf numFmtId="0" fontId="8" fillId="2" borderId="31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vertical="center" wrapText="1"/>
    </xf>
    <xf numFmtId="0" fontId="18" fillId="3" borderId="25" xfId="0" applyFont="1" applyFill="1" applyBorder="1" applyAlignment="1">
      <alignment vertical="center" wrapText="1"/>
    </xf>
    <xf numFmtId="166" fontId="21" fillId="3" borderId="26" xfId="0" applyNumberFormat="1" applyFont="1" applyFill="1" applyBorder="1" applyAlignment="1">
      <alignment horizontal="right" wrapText="1"/>
    </xf>
    <xf numFmtId="0" fontId="16" fillId="2" borderId="7" xfId="0" applyFont="1" applyFill="1" applyBorder="1" applyAlignment="1">
      <alignment vertical="center" wrapText="1"/>
    </xf>
    <xf numFmtId="166" fontId="20" fillId="2" borderId="14" xfId="0" applyNumberFormat="1" applyFont="1" applyFill="1" applyBorder="1" applyAlignment="1">
      <alignment horizontal="right" wrapText="1"/>
    </xf>
    <xf numFmtId="166" fontId="20" fillId="2" borderId="32" xfId="0" applyNumberFormat="1" applyFont="1" applyFill="1" applyBorder="1" applyAlignment="1">
      <alignment horizontal="right" wrapText="1"/>
    </xf>
    <xf numFmtId="0" fontId="18" fillId="3" borderId="20" xfId="0" applyFont="1" applyFill="1" applyBorder="1" applyAlignment="1">
      <alignment vertical="center" wrapText="1"/>
    </xf>
    <xf numFmtId="0" fontId="18" fillId="3" borderId="17" xfId="0" applyFont="1" applyFill="1" applyBorder="1" applyAlignment="1">
      <alignment vertical="center" wrapText="1"/>
    </xf>
    <xf numFmtId="166" fontId="21" fillId="3" borderId="29" xfId="0" applyNumberFormat="1" applyFont="1" applyFill="1" applyBorder="1" applyAlignment="1">
      <alignment horizontal="right" wrapText="1"/>
    </xf>
    <xf numFmtId="166" fontId="21" fillId="3" borderId="27" xfId="0" applyNumberFormat="1" applyFont="1" applyFill="1" applyBorder="1" applyAlignment="1">
      <alignment horizontal="right" wrapText="1"/>
    </xf>
    <xf numFmtId="166" fontId="7" fillId="3" borderId="44" xfId="0" applyNumberFormat="1" applyFont="1" applyFill="1" applyBorder="1" applyAlignment="1">
      <alignment horizontal="right" wrapText="1"/>
    </xf>
    <xf numFmtId="166" fontId="7" fillId="3" borderId="45" xfId="0" applyNumberFormat="1" applyFont="1" applyFill="1" applyBorder="1" applyAlignment="1">
      <alignment horizontal="right" wrapText="1"/>
    </xf>
    <xf numFmtId="0" fontId="25" fillId="0" borderId="6" xfId="1" applyFont="1" applyFill="1" applyBorder="1" applyAlignment="1">
      <alignment wrapText="1"/>
    </xf>
    <xf numFmtId="0" fontId="25" fillId="0" borderId="6" xfId="1" applyFont="1" applyFill="1" applyBorder="1" applyAlignment="1">
      <alignment horizontal="center" vertical="top"/>
    </xf>
    <xf numFmtId="0" fontId="25" fillId="0" borderId="6" xfId="1" applyFont="1" applyFill="1" applyBorder="1" applyAlignment="1">
      <alignment horizontal="center"/>
    </xf>
    <xf numFmtId="0" fontId="25" fillId="0" borderId="0" xfId="1" applyFont="1" applyFill="1" applyBorder="1" applyAlignment="1">
      <alignment horizontal="center" vertical="center"/>
    </xf>
    <xf numFmtId="4" fontId="25" fillId="0" borderId="34" xfId="1" applyNumberFormat="1" applyFont="1" applyFill="1" applyBorder="1" applyAlignment="1">
      <alignment horizontal="right" vertical="center"/>
    </xf>
    <xf numFmtId="4" fontId="25" fillId="0" borderId="46" xfId="1" applyNumberFormat="1" applyFont="1" applyFill="1" applyBorder="1" applyAlignment="1">
      <alignment horizontal="right" vertical="center"/>
    </xf>
    <xf numFmtId="0" fontId="44" fillId="2" borderId="7" xfId="1" applyFont="1" applyFill="1" applyBorder="1" applyAlignment="1">
      <alignment horizontal="left" wrapText="1"/>
    </xf>
    <xf numFmtId="0" fontId="25" fillId="2" borderId="7" xfId="1" applyFont="1" applyFill="1" applyBorder="1" applyAlignment="1">
      <alignment horizontal="center" vertical="top"/>
    </xf>
    <xf numFmtId="4" fontId="25" fillId="2" borderId="7" xfId="1" applyNumberFormat="1" applyFont="1" applyFill="1" applyBorder="1" applyAlignment="1">
      <alignment horizontal="right" vertical="center"/>
    </xf>
    <xf numFmtId="4" fontId="25" fillId="2" borderId="43" xfId="1" applyNumberFormat="1" applyFont="1" applyFill="1" applyBorder="1" applyAlignment="1">
      <alignment horizontal="right" vertical="center"/>
    </xf>
    <xf numFmtId="0" fontId="25" fillId="0" borderId="37" xfId="1" applyFont="1" applyFill="1" applyBorder="1" applyAlignment="1">
      <alignment wrapText="1"/>
    </xf>
    <xf numFmtId="0" fontId="25" fillId="0" borderId="37" xfId="1" applyFont="1" applyFill="1" applyBorder="1" applyAlignment="1">
      <alignment horizontal="center" vertical="center"/>
    </xf>
    <xf numFmtId="4" fontId="25" fillId="0" borderId="47" xfId="1" applyNumberFormat="1" applyFont="1" applyFill="1" applyBorder="1" applyAlignment="1">
      <alignment horizontal="right" vertical="center"/>
    </xf>
    <xf numFmtId="0" fontId="46" fillId="0" borderId="34" xfId="0" applyFont="1" applyBorder="1" applyAlignment="1">
      <alignment wrapText="1"/>
    </xf>
    <xf numFmtId="0" fontId="46" fillId="0" borderId="34" xfId="0" applyFont="1" applyBorder="1" applyAlignment="1">
      <alignment horizontal="center" vertical="center" wrapText="1"/>
    </xf>
    <xf numFmtId="0" fontId="47" fillId="2" borderId="7" xfId="0" applyFont="1" applyFill="1" applyBorder="1" applyAlignment="1">
      <alignment horizontal="left" wrapText="1"/>
    </xf>
    <xf numFmtId="0" fontId="26" fillId="2" borderId="7" xfId="0" applyFont="1" applyFill="1" applyBorder="1" applyAlignment="1">
      <alignment horizontal="center" vertical="center" wrapText="1"/>
    </xf>
    <xf numFmtId="0" fontId="46" fillId="0" borderId="37" xfId="0" applyFont="1" applyBorder="1" applyAlignment="1">
      <alignment wrapText="1"/>
    </xf>
    <xf numFmtId="0" fontId="46" fillId="0" borderId="20" xfId="0" applyFont="1" applyBorder="1" applyAlignment="1">
      <alignment horizontal="center" vertical="center" wrapText="1"/>
    </xf>
    <xf numFmtId="0" fontId="46" fillId="0" borderId="38" xfId="0" applyFont="1" applyBorder="1" applyAlignment="1">
      <alignment vertical="center" wrapText="1"/>
    </xf>
    <xf numFmtId="0" fontId="47" fillId="2" borderId="7" xfId="0" applyFont="1" applyFill="1" applyBorder="1" applyAlignment="1">
      <alignment wrapText="1"/>
    </xf>
    <xf numFmtId="4" fontId="25" fillId="2" borderId="43" xfId="1" applyNumberFormat="1" applyFont="1" applyFill="1" applyBorder="1" applyAlignment="1">
      <alignment horizontal="right"/>
    </xf>
    <xf numFmtId="4" fontId="25" fillId="2" borderId="7" xfId="1" applyNumberFormat="1" applyFont="1" applyFill="1" applyBorder="1" applyAlignment="1">
      <alignment horizontal="right"/>
    </xf>
    <xf numFmtId="0" fontId="49" fillId="0" borderId="0" xfId="0" applyFont="1"/>
    <xf numFmtId="0" fontId="50" fillId="0" borderId="0" xfId="0" applyFont="1" applyAlignment="1">
      <alignment horizontal="center" vertical="center"/>
    </xf>
    <xf numFmtId="0" fontId="51" fillId="3" borderId="38" xfId="0" applyFont="1" applyFill="1" applyBorder="1" applyAlignment="1">
      <alignment vertical="center" wrapText="1"/>
    </xf>
    <xf numFmtId="0" fontId="52" fillId="0" borderId="0" xfId="0" applyFont="1" applyAlignment="1">
      <alignment horizontal="center" vertical="center"/>
    </xf>
    <xf numFmtId="166" fontId="7" fillId="2" borderId="30" xfId="0" applyNumberFormat="1" applyFont="1" applyFill="1" applyBorder="1" applyAlignment="1">
      <alignment horizontal="right" wrapText="1"/>
    </xf>
    <xf numFmtId="0" fontId="12" fillId="0" borderId="0" xfId="0" applyFont="1"/>
    <xf numFmtId="4" fontId="12" fillId="0" borderId="0" xfId="0" applyNumberFormat="1" applyFont="1"/>
    <xf numFmtId="166" fontId="7" fillId="2" borderId="26" xfId="0" applyNumberFormat="1" applyFont="1" applyFill="1" applyBorder="1" applyAlignment="1">
      <alignment horizontal="right" wrapText="1"/>
    </xf>
    <xf numFmtId="166" fontId="7" fillId="3" borderId="8" xfId="0" applyNumberFormat="1" applyFont="1" applyFill="1" applyBorder="1" applyAlignment="1">
      <alignment horizontal="center" wrapText="1"/>
    </xf>
    <xf numFmtId="166" fontId="7" fillId="3" borderId="29" xfId="0" applyNumberFormat="1" applyFont="1" applyFill="1" applyBorder="1" applyAlignment="1">
      <alignment horizontal="center" wrapText="1"/>
    </xf>
    <xf numFmtId="4" fontId="25" fillId="2" borderId="40" xfId="1" applyNumberFormat="1" applyFont="1" applyFill="1" applyBorder="1" applyAlignment="1">
      <alignment horizontal="right" vertical="center"/>
    </xf>
    <xf numFmtId="4" fontId="25" fillId="2" borderId="35" xfId="1" applyNumberFormat="1" applyFont="1" applyFill="1" applyBorder="1" applyAlignment="1">
      <alignment horizontal="right" vertical="center"/>
    </xf>
    <xf numFmtId="4" fontId="25" fillId="2" borderId="34" xfId="1" applyNumberFormat="1" applyFont="1" applyFill="1" applyBorder="1" applyAlignment="1">
      <alignment horizontal="right" vertical="center"/>
    </xf>
    <xf numFmtId="4" fontId="45" fillId="0" borderId="3" xfId="1" applyNumberFormat="1" applyFont="1" applyFill="1" applyBorder="1" applyAlignment="1">
      <alignment horizontal="right" vertical="center"/>
    </xf>
    <xf numFmtId="4" fontId="45" fillId="0" borderId="20" xfId="1" applyNumberFormat="1" applyFont="1" applyFill="1" applyBorder="1" applyAlignment="1">
      <alignment horizontal="right" vertical="center"/>
    </xf>
    <xf numFmtId="4" fontId="45" fillId="0" borderId="15" xfId="0" applyNumberFormat="1" applyFont="1" applyFill="1" applyBorder="1" applyAlignment="1">
      <alignment horizontal="right" vertical="center"/>
    </xf>
    <xf numFmtId="0" fontId="11" fillId="2" borderId="38" xfId="0" applyFont="1" applyFill="1" applyBorder="1" applyAlignment="1">
      <alignment vertical="center" wrapText="1"/>
    </xf>
    <xf numFmtId="0" fontId="8" fillId="2" borderId="28" xfId="0" applyFont="1" applyFill="1" applyBorder="1" applyAlignment="1">
      <alignment vertical="center" wrapText="1"/>
    </xf>
    <xf numFmtId="166" fontId="8" fillId="2" borderId="44" xfId="0" applyNumberFormat="1" applyFont="1" applyFill="1" applyBorder="1" applyAlignment="1">
      <alignment horizontal="right" wrapText="1"/>
    </xf>
    <xf numFmtId="166" fontId="8" fillId="2" borderId="45" xfId="0" applyNumberFormat="1" applyFont="1" applyFill="1" applyBorder="1" applyAlignment="1">
      <alignment horizontal="right" wrapText="1"/>
    </xf>
    <xf numFmtId="0" fontId="54" fillId="3" borderId="48" xfId="0" applyFont="1" applyFill="1" applyBorder="1" applyAlignment="1">
      <alignment vertical="center" wrapText="1"/>
    </xf>
    <xf numFmtId="0" fontId="54" fillId="3" borderId="49" xfId="0" applyFont="1" applyFill="1" applyBorder="1" applyAlignment="1">
      <alignment horizontal="center" wrapText="1"/>
    </xf>
    <xf numFmtId="166" fontId="54" fillId="3" borderId="9" xfId="0" applyNumberFormat="1" applyFont="1" applyFill="1" applyBorder="1" applyAlignment="1">
      <alignment horizontal="center" wrapText="1"/>
    </xf>
    <xf numFmtId="166" fontId="54" fillId="3" borderId="9" xfId="0" applyNumberFormat="1" applyFont="1" applyFill="1" applyBorder="1" applyAlignment="1">
      <alignment horizontal="right" wrapText="1"/>
    </xf>
    <xf numFmtId="166" fontId="54" fillId="3" borderId="50" xfId="0" applyNumberFormat="1" applyFont="1" applyFill="1" applyBorder="1" applyAlignment="1">
      <alignment horizontal="right" wrapText="1"/>
    </xf>
    <xf numFmtId="0" fontId="54" fillId="3" borderId="24" xfId="0" applyFont="1" applyFill="1" applyBorder="1" applyAlignment="1">
      <alignment vertical="center" wrapText="1"/>
    </xf>
    <xf numFmtId="0" fontId="54" fillId="3" borderId="25" xfId="0" applyFont="1" applyFill="1" applyBorder="1" applyAlignment="1">
      <alignment horizontal="center" wrapText="1"/>
    </xf>
    <xf numFmtId="166" fontId="54" fillId="3" borderId="26" xfId="0" applyNumberFormat="1" applyFont="1" applyFill="1" applyBorder="1" applyAlignment="1">
      <alignment horizontal="center" wrapText="1"/>
    </xf>
    <xf numFmtId="166" fontId="54" fillId="3" borderId="26" xfId="0" applyNumberFormat="1" applyFont="1" applyFill="1" applyBorder="1" applyAlignment="1">
      <alignment horizontal="right" wrapText="1"/>
    </xf>
    <xf numFmtId="166" fontId="54" fillId="3" borderId="30" xfId="0" applyNumberFormat="1" applyFont="1" applyFill="1" applyBorder="1" applyAlignment="1">
      <alignment horizontal="right" wrapText="1"/>
    </xf>
    <xf numFmtId="0" fontId="54" fillId="3" borderId="19" xfId="0" applyFont="1" applyFill="1" applyBorder="1" applyAlignment="1">
      <alignment vertical="center" wrapText="1"/>
    </xf>
    <xf numFmtId="0" fontId="54" fillId="3" borderId="16" xfId="0" applyFont="1" applyFill="1" applyBorder="1" applyAlignment="1">
      <alignment horizontal="center" wrapText="1"/>
    </xf>
    <xf numFmtId="166" fontId="54" fillId="3" borderId="8" xfId="0" applyNumberFormat="1" applyFont="1" applyFill="1" applyBorder="1" applyAlignment="1">
      <alignment horizontal="center" wrapText="1"/>
    </xf>
    <xf numFmtId="166" fontId="54" fillId="3" borderId="8" xfId="0" applyNumberFormat="1" applyFont="1" applyFill="1" applyBorder="1" applyAlignment="1">
      <alignment horizontal="right" wrapText="1"/>
    </xf>
    <xf numFmtId="0" fontId="54" fillId="3" borderId="38" xfId="0" applyFont="1" applyFill="1" applyBorder="1" applyAlignment="1">
      <alignment vertical="center" wrapText="1"/>
    </xf>
    <xf numFmtId="0" fontId="54" fillId="3" borderId="28" xfId="0" applyFont="1" applyFill="1" applyBorder="1" applyAlignment="1">
      <alignment horizontal="center" wrapText="1"/>
    </xf>
    <xf numFmtId="166" fontId="54" fillId="3" borderId="44" xfId="0" applyNumberFormat="1" applyFont="1" applyFill="1" applyBorder="1" applyAlignment="1">
      <alignment horizontal="center" wrapText="1"/>
    </xf>
    <xf numFmtId="166" fontId="54" fillId="3" borderId="44" xfId="0" applyNumberFormat="1" applyFont="1" applyFill="1" applyBorder="1" applyAlignment="1">
      <alignment horizontal="right" wrapText="1"/>
    </xf>
    <xf numFmtId="166" fontId="54" fillId="3" borderId="45" xfId="0" applyNumberFormat="1" applyFont="1" applyFill="1" applyBorder="1" applyAlignment="1">
      <alignment horizontal="right" wrapText="1"/>
    </xf>
    <xf numFmtId="166" fontId="5" fillId="5" borderId="0" xfId="0" applyNumberFormat="1" applyFont="1" applyFill="1" applyAlignment="1">
      <alignment horizontal="center" wrapText="1"/>
    </xf>
    <xf numFmtId="171" fontId="12" fillId="0" borderId="0" xfId="0" applyNumberFormat="1" applyFont="1"/>
    <xf numFmtId="0" fontId="54" fillId="3" borderId="15" xfId="0" applyFont="1" applyFill="1" applyBorder="1" applyAlignment="1">
      <alignment vertical="center" wrapText="1"/>
    </xf>
    <xf numFmtId="0" fontId="54" fillId="3" borderId="18" xfId="0" applyFont="1" applyFill="1" applyBorder="1" applyAlignment="1">
      <alignment horizontal="center" wrapText="1"/>
    </xf>
    <xf numFmtId="166" fontId="54" fillId="3" borderId="10" xfId="0" applyNumberFormat="1" applyFont="1" applyFill="1" applyBorder="1" applyAlignment="1">
      <alignment horizontal="center" wrapText="1"/>
    </xf>
    <xf numFmtId="166" fontId="54" fillId="3" borderId="10" xfId="0" applyNumberFormat="1" applyFont="1" applyFill="1" applyBorder="1" applyAlignment="1">
      <alignment horizontal="right" wrapText="1"/>
    </xf>
    <xf numFmtId="0" fontId="25" fillId="0" borderId="56" xfId="1" applyFont="1" applyFill="1" applyBorder="1" applyAlignment="1">
      <alignment horizontal="center" vertical="center" wrapText="1"/>
    </xf>
    <xf numFmtId="0" fontId="25" fillId="0" borderId="57" xfId="1" applyFont="1" applyFill="1" applyBorder="1" applyAlignment="1">
      <alignment horizontal="center" vertical="center" wrapText="1"/>
    </xf>
    <xf numFmtId="0" fontId="25" fillId="0" borderId="58" xfId="1" applyFont="1" applyFill="1" applyBorder="1" applyAlignment="1">
      <alignment horizontal="center" vertical="center" wrapText="1"/>
    </xf>
    <xf numFmtId="0" fontId="25" fillId="0" borderId="59" xfId="1" applyFont="1" applyFill="1" applyBorder="1" applyAlignment="1">
      <alignment horizontal="center" vertical="center" wrapText="1"/>
    </xf>
    <xf numFmtId="0" fontId="23" fillId="6" borderId="0" xfId="1" applyFont="1" applyFill="1" applyBorder="1" applyAlignment="1">
      <alignment horizontal="center"/>
    </xf>
    <xf numFmtId="0" fontId="41" fillId="6" borderId="0" xfId="1" applyFont="1" applyFill="1" applyBorder="1" applyAlignment="1">
      <alignment horizontal="center"/>
    </xf>
    <xf numFmtId="0" fontId="43" fillId="6" borderId="0" xfId="1" applyFont="1" applyFill="1" applyBorder="1" applyAlignment="1">
      <alignment horizontal="center"/>
    </xf>
    <xf numFmtId="0" fontId="42" fillId="6" borderId="0" xfId="1" applyFont="1" applyFill="1" applyBorder="1" applyAlignment="1">
      <alignment horizontal="center" wrapText="1"/>
    </xf>
    <xf numFmtId="167" fontId="30" fillId="3" borderId="53" xfId="0" applyNumberFormat="1" applyFont="1" applyFill="1" applyBorder="1" applyAlignment="1">
      <alignment horizontal="center" vertical="center" wrapText="1"/>
    </xf>
    <xf numFmtId="167" fontId="30" fillId="3" borderId="45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31" fillId="3" borderId="38" xfId="0" applyFont="1" applyFill="1" applyBorder="1" applyAlignment="1">
      <alignment horizontal="center" vertical="center" wrapText="1"/>
    </xf>
    <xf numFmtId="0" fontId="31" fillId="3" borderId="54" xfId="0" applyFont="1" applyFill="1" applyBorder="1" applyAlignment="1">
      <alignment horizontal="center" vertical="center" wrapText="1"/>
    </xf>
    <xf numFmtId="0" fontId="31" fillId="3" borderId="55" xfId="0" applyFont="1" applyFill="1" applyBorder="1" applyAlignment="1">
      <alignment horizontal="center" vertical="center" wrapText="1"/>
    </xf>
    <xf numFmtId="167" fontId="30" fillId="3" borderId="52" xfId="0" applyNumberFormat="1" applyFont="1" applyFill="1" applyBorder="1" applyAlignment="1">
      <alignment horizontal="center" vertical="center" wrapText="1"/>
    </xf>
    <xf numFmtId="167" fontId="30" fillId="3" borderId="31" xfId="0" applyNumberFormat="1" applyFont="1" applyFill="1" applyBorder="1" applyAlignment="1">
      <alignment horizontal="center" vertical="center" wrapText="1"/>
    </xf>
    <xf numFmtId="0" fontId="31" fillId="3" borderId="51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167" fontId="5" fillId="3" borderId="52" xfId="0" applyNumberFormat="1" applyFont="1" applyFill="1" applyBorder="1" applyAlignment="1">
      <alignment horizontal="center" vertical="center" wrapText="1"/>
    </xf>
    <xf numFmtId="167" fontId="5" fillId="3" borderId="31" xfId="0" applyNumberFormat="1" applyFont="1" applyFill="1" applyBorder="1" applyAlignment="1">
      <alignment horizontal="center" vertical="center" wrapText="1"/>
    </xf>
    <xf numFmtId="167" fontId="5" fillId="3" borderId="53" xfId="0" applyNumberFormat="1" applyFont="1" applyFill="1" applyBorder="1" applyAlignment="1">
      <alignment horizontal="center" vertical="center" wrapText="1"/>
    </xf>
    <xf numFmtId="167" fontId="5" fillId="3" borderId="45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wrapText="1"/>
    </xf>
    <xf numFmtId="0" fontId="2" fillId="0" borderId="38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9" fontId="1" fillId="0" borderId="3" xfId="2" applyFont="1" applyBorder="1" applyAlignment="1">
      <alignment horizontal="center" vertical="center" wrapText="1"/>
    </xf>
    <xf numFmtId="9" fontId="1" fillId="0" borderId="38" xfId="2" applyFont="1" applyBorder="1" applyAlignment="1">
      <alignment horizontal="center" vertical="center" wrapText="1"/>
    </xf>
  </cellXfs>
  <cellStyles count="3">
    <cellStyle name="Обычный" xfId="0" builtinId="0"/>
    <cellStyle name="Обычный_Dod5kochtor" xfId="1"/>
    <cellStyle name="Процентный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3"/>
  <sheetViews>
    <sheetView tabSelected="1" view="pageBreakPreview" topLeftCell="A4" zoomScaleSheetLayoutView="100" workbookViewId="0">
      <selection activeCell="D7" sqref="D7"/>
    </sheetView>
  </sheetViews>
  <sheetFormatPr defaultRowHeight="18.75"/>
  <cols>
    <col min="1" max="1" width="64.7109375" style="37" customWidth="1"/>
    <col min="2" max="2" width="16.5703125" style="37" customWidth="1"/>
    <col min="3" max="3" width="18.5703125" style="31" customWidth="1"/>
    <col min="4" max="4" width="20.42578125" style="38" customWidth="1"/>
    <col min="5" max="5" width="20.5703125" style="39" customWidth="1"/>
    <col min="6" max="6" width="35.42578125" style="40" hidden="1" customWidth="1"/>
    <col min="7" max="7" width="13.140625" style="40" hidden="1" customWidth="1"/>
    <col min="8" max="8" width="11.85546875" style="37" hidden="1" customWidth="1"/>
    <col min="9" max="12" width="0" style="37" hidden="1" customWidth="1"/>
    <col min="13" max="13" width="1.85546875" style="37" hidden="1" customWidth="1"/>
    <col min="14" max="14" width="20.7109375" style="37" customWidth="1"/>
    <col min="15" max="15" width="21.42578125" style="37" customWidth="1"/>
    <col min="16" max="16384" width="9.140625" style="37"/>
  </cols>
  <sheetData>
    <row r="1" spans="1:15" s="30" customFormat="1" ht="52.5" customHeight="1">
      <c r="A1" s="275" t="s">
        <v>88</v>
      </c>
      <c r="B1" s="275"/>
      <c r="C1" s="275"/>
      <c r="D1" s="275"/>
      <c r="E1" s="275"/>
      <c r="F1" s="29"/>
      <c r="G1" s="29"/>
    </row>
    <row r="2" spans="1:15" s="30" customFormat="1" ht="40.5" thickBot="1">
      <c r="B2" s="83"/>
      <c r="C2" s="31"/>
      <c r="D2" s="249" t="s">
        <v>95</v>
      </c>
      <c r="E2" s="213" t="s">
        <v>29</v>
      </c>
      <c r="F2" s="29"/>
      <c r="G2" s="29"/>
    </row>
    <row r="3" spans="1:15" s="32" customFormat="1" ht="19.5" thickBot="1">
      <c r="A3" s="276" t="s">
        <v>30</v>
      </c>
      <c r="B3" s="278" t="s">
        <v>31</v>
      </c>
      <c r="C3" s="280" t="s">
        <v>32</v>
      </c>
      <c r="D3" s="281"/>
      <c r="E3" s="282" t="s">
        <v>33</v>
      </c>
      <c r="F3" s="29"/>
      <c r="G3" s="29"/>
    </row>
    <row r="4" spans="1:15" s="32" customFormat="1" ht="76.5" customHeight="1" thickBot="1">
      <c r="A4" s="277"/>
      <c r="B4" s="279"/>
      <c r="C4" s="33" t="s">
        <v>89</v>
      </c>
      <c r="D4" s="33" t="s">
        <v>90</v>
      </c>
      <c r="E4" s="283"/>
      <c r="F4" s="29"/>
      <c r="G4" s="29"/>
    </row>
    <row r="5" spans="1:15" s="52" customFormat="1" ht="37.5" customHeight="1" thickBot="1">
      <c r="A5" s="169" t="s">
        <v>36</v>
      </c>
      <c r="B5" s="165"/>
      <c r="C5" s="166">
        <f>C6</f>
        <v>267896.95799999998</v>
      </c>
      <c r="D5" s="166">
        <f>D7</f>
        <v>155540.72199999998</v>
      </c>
      <c r="E5" s="167">
        <f>C5+D5</f>
        <v>423437.67999999993</v>
      </c>
      <c r="F5" s="64">
        <f>D5-D18-D35</f>
        <v>-1.7000000003463356E-2</v>
      </c>
      <c r="G5" s="51"/>
      <c r="M5" s="65">
        <f>C5-C18</f>
        <v>0</v>
      </c>
      <c r="N5" s="65">
        <f>E18+E35</f>
        <v>423437.69699999993</v>
      </c>
      <c r="O5" s="250">
        <f>N5-E5</f>
        <v>1.6999999992549419E-2</v>
      </c>
    </row>
    <row r="6" spans="1:15" s="30" customFormat="1" ht="37.5">
      <c r="A6" s="67" t="s">
        <v>37</v>
      </c>
      <c r="B6" s="168"/>
      <c r="C6" s="217">
        <f>C7</f>
        <v>267896.95799999998</v>
      </c>
      <c r="D6" s="163"/>
      <c r="E6" s="82">
        <f t="shared" ref="E6:E12" si="0">C6+D6</f>
        <v>267896.95799999998</v>
      </c>
      <c r="F6" s="29"/>
      <c r="G6" s="29"/>
    </row>
    <row r="7" spans="1:15" s="30" customFormat="1" ht="37.5">
      <c r="A7" s="45" t="s">
        <v>38</v>
      </c>
      <c r="B7" s="160"/>
      <c r="C7" s="217">
        <f>C18</f>
        <v>267896.95799999998</v>
      </c>
      <c r="D7" s="76">
        <f>D8+D13+D16</f>
        <v>155540.72199999998</v>
      </c>
      <c r="E7" s="214">
        <f>C7+D7</f>
        <v>423437.67999999993</v>
      </c>
      <c r="F7" s="29"/>
      <c r="G7" s="29"/>
    </row>
    <row r="8" spans="1:15" s="30" customFormat="1" ht="56.25">
      <c r="A8" s="45" t="s">
        <v>39</v>
      </c>
      <c r="B8" s="48">
        <v>25010000</v>
      </c>
      <c r="C8" s="218"/>
      <c r="D8" s="74">
        <f>D9+D10+D11+D12</f>
        <v>127487.5</v>
      </c>
      <c r="E8" s="82">
        <f t="shared" si="0"/>
        <v>127487.5</v>
      </c>
      <c r="F8" s="29"/>
      <c r="G8" s="29"/>
    </row>
    <row r="9" spans="1:15" s="30" customFormat="1" ht="56.25">
      <c r="A9" s="45" t="s">
        <v>40</v>
      </c>
      <c r="B9" s="48">
        <v>25010100</v>
      </c>
      <c r="C9" s="218"/>
      <c r="D9" s="74">
        <v>111567.5</v>
      </c>
      <c r="E9" s="82">
        <f t="shared" si="0"/>
        <v>111567.5</v>
      </c>
      <c r="F9" s="29"/>
      <c r="G9" s="29"/>
    </row>
    <row r="10" spans="1:15" s="30" customFormat="1" ht="37.5">
      <c r="A10" s="45" t="s">
        <v>41</v>
      </c>
      <c r="B10" s="48">
        <v>25010200</v>
      </c>
      <c r="C10" s="218"/>
      <c r="D10" s="74">
        <v>14690</v>
      </c>
      <c r="E10" s="82">
        <f t="shared" si="0"/>
        <v>14690</v>
      </c>
      <c r="F10" s="29"/>
      <c r="G10" s="29"/>
    </row>
    <row r="11" spans="1:15" s="30" customFormat="1">
      <c r="A11" s="45" t="s">
        <v>42</v>
      </c>
      <c r="B11" s="48">
        <v>25010300</v>
      </c>
      <c r="C11" s="218"/>
      <c r="D11" s="74">
        <v>1180</v>
      </c>
      <c r="E11" s="82">
        <f t="shared" si="0"/>
        <v>1180</v>
      </c>
      <c r="F11" s="29"/>
      <c r="G11" s="29"/>
    </row>
    <row r="12" spans="1:15" s="30" customFormat="1" ht="38.25" thickBot="1">
      <c r="A12" s="46" t="s">
        <v>43</v>
      </c>
      <c r="B12" s="161">
        <v>25010400</v>
      </c>
      <c r="C12" s="219"/>
      <c r="D12" s="75">
        <v>50</v>
      </c>
      <c r="E12" s="162">
        <f t="shared" si="0"/>
        <v>50</v>
      </c>
      <c r="F12" s="29"/>
      <c r="G12" s="29"/>
    </row>
    <row r="13" spans="1:15" s="30" customFormat="1" ht="25.5" customHeight="1">
      <c r="A13" s="230" t="s">
        <v>91</v>
      </c>
      <c r="B13" s="231"/>
      <c r="C13" s="232"/>
      <c r="D13" s="233">
        <f>D14+D15</f>
        <v>8369.7619999999988</v>
      </c>
      <c r="E13" s="234">
        <f>E14+E15</f>
        <v>8369.7619999999988</v>
      </c>
      <c r="F13" s="29"/>
      <c r="G13" s="29"/>
    </row>
    <row r="14" spans="1:15" s="30" customFormat="1">
      <c r="A14" s="235" t="s">
        <v>92</v>
      </c>
      <c r="B14" s="236">
        <v>25020100</v>
      </c>
      <c r="C14" s="237"/>
      <c r="D14" s="238">
        <v>6885.94</v>
      </c>
      <c r="E14" s="239">
        <f t="shared" ref="E14:E24" si="1">C14+D14</f>
        <v>6885.94</v>
      </c>
      <c r="F14" s="29"/>
      <c r="G14" s="29"/>
    </row>
    <row r="15" spans="1:15" s="30" customFormat="1">
      <c r="A15" s="240" t="s">
        <v>94</v>
      </c>
      <c r="B15" s="241">
        <v>25020200</v>
      </c>
      <c r="C15" s="242"/>
      <c r="D15" s="243">
        <v>1483.8219999999999</v>
      </c>
      <c r="E15" s="239">
        <f t="shared" si="1"/>
        <v>1483.8219999999999</v>
      </c>
      <c r="F15" s="29"/>
      <c r="G15" s="29"/>
    </row>
    <row r="16" spans="1:15" s="30" customFormat="1" ht="27" customHeight="1" thickBot="1">
      <c r="A16" s="251" t="s">
        <v>93</v>
      </c>
      <c r="B16" s="252">
        <v>602100</v>
      </c>
      <c r="C16" s="253"/>
      <c r="D16" s="254">
        <v>19683.46</v>
      </c>
      <c r="E16" s="248">
        <f t="shared" si="1"/>
        <v>19683.46</v>
      </c>
      <c r="F16" s="29"/>
      <c r="G16" s="29"/>
    </row>
    <row r="17" spans="1:15" s="30" customFormat="1" ht="19.5" hidden="1" thickBot="1">
      <c r="A17" s="244"/>
      <c r="B17" s="245"/>
      <c r="C17" s="246"/>
      <c r="D17" s="247"/>
      <c r="E17" s="248">
        <f t="shared" si="1"/>
        <v>0</v>
      </c>
      <c r="F17" s="29"/>
      <c r="G17" s="29"/>
    </row>
    <row r="18" spans="1:15" s="52" customFormat="1" ht="31.5" customHeight="1" thickBot="1">
      <c r="A18" s="226" t="s">
        <v>24</v>
      </c>
      <c r="B18" s="227"/>
      <c r="C18" s="228">
        <f>C19+C20+C21+C22+C23+C25+C31+C32+C33+C34</f>
        <v>267896.95799999998</v>
      </c>
      <c r="D18" s="228">
        <f>D19+D20+D21+D22+D23+D24+D25+D31+D32+D33+D34</f>
        <v>134552.52599999998</v>
      </c>
      <c r="E18" s="229">
        <f t="shared" si="1"/>
        <v>402449.48399999994</v>
      </c>
      <c r="F18" s="51"/>
      <c r="G18" s="51"/>
      <c r="N18" s="65">
        <v>134552.52600000001</v>
      </c>
      <c r="O18" s="65">
        <f>N18-D18</f>
        <v>0</v>
      </c>
    </row>
    <row r="19" spans="1:15" s="30" customFormat="1">
      <c r="A19" s="67" t="s">
        <v>4</v>
      </c>
      <c r="B19" s="68">
        <v>2111</v>
      </c>
      <c r="C19" s="163">
        <v>207001.068</v>
      </c>
      <c r="D19" s="163">
        <v>83657.171000000002</v>
      </c>
      <c r="E19" s="82">
        <f t="shared" si="1"/>
        <v>290658.239</v>
      </c>
      <c r="F19" s="29"/>
      <c r="G19" s="29"/>
    </row>
    <row r="20" spans="1:15" s="30" customFormat="1">
      <c r="A20" s="45" t="s">
        <v>5</v>
      </c>
      <c r="B20" s="41">
        <v>2120</v>
      </c>
      <c r="C20" s="74">
        <v>45540.233999999997</v>
      </c>
      <c r="D20" s="74">
        <v>18404.578000000001</v>
      </c>
      <c r="E20" s="82">
        <f t="shared" si="1"/>
        <v>63944.811999999998</v>
      </c>
      <c r="F20" s="29"/>
      <c r="G20" s="29"/>
    </row>
    <row r="21" spans="1:15" s="30" customFormat="1">
      <c r="A21" s="45" t="s">
        <v>48</v>
      </c>
      <c r="B21" s="41">
        <v>2210</v>
      </c>
      <c r="C21" s="74">
        <v>42.8</v>
      </c>
      <c r="D21" s="74">
        <v>1413.4749999999999</v>
      </c>
      <c r="E21" s="82">
        <f t="shared" si="1"/>
        <v>1456.2749999999999</v>
      </c>
      <c r="F21" s="29"/>
      <c r="G21" s="29"/>
    </row>
    <row r="22" spans="1:15" s="30" customFormat="1">
      <c r="A22" s="45" t="s">
        <v>6</v>
      </c>
      <c r="B22" s="41">
        <v>2230</v>
      </c>
      <c r="C22" s="74">
        <v>4650.424</v>
      </c>
      <c r="D22" s="74">
        <v>33.299999999999997</v>
      </c>
      <c r="E22" s="82">
        <f t="shared" si="1"/>
        <v>4683.7240000000002</v>
      </c>
      <c r="F22" s="29"/>
      <c r="G22" s="29"/>
    </row>
    <row r="23" spans="1:15" s="30" customFormat="1">
      <c r="A23" s="45" t="s">
        <v>7</v>
      </c>
      <c r="B23" s="42">
        <v>2240</v>
      </c>
      <c r="C23" s="74"/>
      <c r="D23" s="74">
        <v>9188.6759999999995</v>
      </c>
      <c r="E23" s="82">
        <f t="shared" si="1"/>
        <v>9188.6759999999995</v>
      </c>
      <c r="F23" s="29"/>
      <c r="G23" s="29"/>
    </row>
    <row r="24" spans="1:15" s="30" customFormat="1">
      <c r="A24" s="46" t="s">
        <v>8</v>
      </c>
      <c r="B24" s="42">
        <v>2250</v>
      </c>
      <c r="C24" s="75"/>
      <c r="D24" s="75">
        <v>547.56200000000001</v>
      </c>
      <c r="E24" s="82">
        <f t="shared" si="1"/>
        <v>547.56200000000001</v>
      </c>
      <c r="F24" s="29"/>
      <c r="G24" s="29"/>
    </row>
    <row r="25" spans="1:15" s="30" customFormat="1" ht="36.75" customHeight="1">
      <c r="A25" s="61" t="s">
        <v>49</v>
      </c>
      <c r="B25" s="62">
        <v>2270</v>
      </c>
      <c r="C25" s="76">
        <f>C26+C27+C28+C29+C30</f>
        <v>9284.6319999999996</v>
      </c>
      <c r="D25" s="76">
        <f>D26+D27+D28+D29+D30</f>
        <v>20919.183000000001</v>
      </c>
      <c r="E25" s="78">
        <f t="shared" ref="E25:E34" si="2">C25+D25</f>
        <v>30203.815000000002</v>
      </c>
      <c r="F25" s="29"/>
      <c r="G25" s="29"/>
    </row>
    <row r="26" spans="1:15" s="30" customFormat="1">
      <c r="A26" s="45" t="s">
        <v>9</v>
      </c>
      <c r="B26" s="41">
        <v>2271</v>
      </c>
      <c r="C26" s="74">
        <v>3418.1320000000001</v>
      </c>
      <c r="D26" s="74">
        <v>4791.5450000000001</v>
      </c>
      <c r="E26" s="77">
        <f t="shared" si="2"/>
        <v>8209.6769999999997</v>
      </c>
      <c r="F26" s="29"/>
      <c r="G26" s="29"/>
    </row>
    <row r="27" spans="1:15" s="30" customFormat="1">
      <c r="A27" s="45" t="s">
        <v>28</v>
      </c>
      <c r="B27" s="41">
        <v>2272</v>
      </c>
      <c r="C27" s="74">
        <v>300</v>
      </c>
      <c r="D27" s="74">
        <v>1909.3309999999999</v>
      </c>
      <c r="E27" s="77">
        <f t="shared" si="2"/>
        <v>2209.3310000000001</v>
      </c>
      <c r="F27" s="29"/>
      <c r="G27" s="29"/>
    </row>
    <row r="28" spans="1:15" s="30" customFormat="1">
      <c r="A28" s="45" t="s">
        <v>10</v>
      </c>
      <c r="B28" s="41">
        <v>2273</v>
      </c>
      <c r="C28" s="74">
        <v>4066.5</v>
      </c>
      <c r="D28" s="74">
        <v>7738.2870000000003</v>
      </c>
      <c r="E28" s="77">
        <f t="shared" si="2"/>
        <v>11804.787</v>
      </c>
      <c r="F28" s="29"/>
      <c r="G28" s="29"/>
    </row>
    <row r="29" spans="1:15" s="30" customFormat="1">
      <c r="A29" s="45" t="s">
        <v>11</v>
      </c>
      <c r="B29" s="41">
        <v>2274</v>
      </c>
      <c r="C29" s="74">
        <v>1500</v>
      </c>
      <c r="D29" s="74">
        <v>6211.2749999999996</v>
      </c>
      <c r="E29" s="77">
        <f t="shared" si="2"/>
        <v>7711.2749999999996</v>
      </c>
      <c r="F29" s="29"/>
      <c r="G29" s="29"/>
    </row>
    <row r="30" spans="1:15" s="30" customFormat="1">
      <c r="A30" s="45" t="s">
        <v>21</v>
      </c>
      <c r="B30" s="41">
        <v>2275</v>
      </c>
      <c r="C30" s="74"/>
      <c r="D30" s="74">
        <v>268.745</v>
      </c>
      <c r="E30" s="77">
        <f t="shared" si="2"/>
        <v>268.745</v>
      </c>
      <c r="F30" s="29"/>
      <c r="G30" s="29"/>
    </row>
    <row r="31" spans="1:15" s="30" customFormat="1" ht="37.5">
      <c r="A31" s="45" t="s">
        <v>12</v>
      </c>
      <c r="B31" s="41">
        <v>2282</v>
      </c>
      <c r="C31" s="74"/>
      <c r="D31" s="74">
        <v>46.014000000000003</v>
      </c>
      <c r="E31" s="77">
        <f t="shared" si="2"/>
        <v>46.014000000000003</v>
      </c>
      <c r="F31" s="29"/>
      <c r="G31" s="29"/>
    </row>
    <row r="32" spans="1:15" s="30" customFormat="1">
      <c r="A32" s="45" t="s">
        <v>13</v>
      </c>
      <c r="B32" s="41">
        <v>2720</v>
      </c>
      <c r="C32" s="74"/>
      <c r="D32" s="74">
        <v>64</v>
      </c>
      <c r="E32" s="77">
        <f t="shared" si="2"/>
        <v>64</v>
      </c>
      <c r="F32" s="29"/>
      <c r="G32" s="29"/>
    </row>
    <row r="33" spans="1:15" s="30" customFormat="1">
      <c r="A33" s="45" t="s">
        <v>50</v>
      </c>
      <c r="B33" s="41">
        <v>2730</v>
      </c>
      <c r="C33" s="74">
        <v>1377.8</v>
      </c>
      <c r="D33" s="74">
        <v>53.247999999999998</v>
      </c>
      <c r="E33" s="77">
        <f t="shared" si="2"/>
        <v>1431.048</v>
      </c>
      <c r="F33" s="29"/>
      <c r="G33" s="29"/>
    </row>
    <row r="34" spans="1:15" s="30" customFormat="1" ht="19.5" thickBot="1">
      <c r="A34" s="46" t="s">
        <v>44</v>
      </c>
      <c r="B34" s="42">
        <v>2800</v>
      </c>
      <c r="C34" s="75"/>
      <c r="D34" s="75">
        <v>225.31899999999999</v>
      </c>
      <c r="E34" s="77">
        <f t="shared" si="2"/>
        <v>225.31899999999999</v>
      </c>
      <c r="F34" s="29"/>
      <c r="G34" s="29"/>
    </row>
    <row r="35" spans="1:15" s="52" customFormat="1" ht="35.25" thickBot="1">
      <c r="A35" s="164" t="s">
        <v>14</v>
      </c>
      <c r="B35" s="174"/>
      <c r="C35" s="166">
        <f>C36+C37+C38+C39+C40+C41</f>
        <v>0</v>
      </c>
      <c r="D35" s="166">
        <f>D36+D37+D38+D39+D40+D41</f>
        <v>20988.213</v>
      </c>
      <c r="E35" s="167">
        <f t="shared" ref="E35:E41" si="3">C35+D35</f>
        <v>20988.213</v>
      </c>
      <c r="F35" s="51"/>
      <c r="G35" s="51"/>
      <c r="N35" s="215">
        <v>20988.213</v>
      </c>
      <c r="O35" s="216">
        <f>N35-E35</f>
        <v>0</v>
      </c>
    </row>
    <row r="36" spans="1:15" s="30" customFormat="1">
      <c r="A36" s="170" t="s">
        <v>19</v>
      </c>
      <c r="B36" s="171">
        <v>3110</v>
      </c>
      <c r="C36" s="172"/>
      <c r="D36" s="173">
        <v>890.75300000000004</v>
      </c>
      <c r="E36" s="162">
        <f t="shared" si="3"/>
        <v>890.75300000000004</v>
      </c>
      <c r="F36" s="29"/>
      <c r="G36" s="29"/>
    </row>
    <row r="37" spans="1:15" s="30" customFormat="1">
      <c r="A37" s="47" t="s">
        <v>45</v>
      </c>
      <c r="B37" s="43">
        <v>3130</v>
      </c>
      <c r="C37" s="71"/>
      <c r="D37" s="79"/>
      <c r="E37" s="77">
        <f t="shared" si="3"/>
        <v>0</v>
      </c>
      <c r="F37" s="29"/>
      <c r="G37" s="29"/>
    </row>
    <row r="38" spans="1:15" s="30" customFormat="1">
      <c r="A38" s="47" t="s">
        <v>23</v>
      </c>
      <c r="B38" s="43">
        <v>3131</v>
      </c>
      <c r="C38" s="71"/>
      <c r="D38" s="79">
        <v>2165.89</v>
      </c>
      <c r="E38" s="77">
        <f t="shared" si="3"/>
        <v>2165.89</v>
      </c>
      <c r="F38" s="29"/>
      <c r="G38" s="29"/>
    </row>
    <row r="39" spans="1:15" s="30" customFormat="1">
      <c r="A39" s="47" t="s">
        <v>20</v>
      </c>
      <c r="B39" s="43">
        <v>3132</v>
      </c>
      <c r="C39" s="71"/>
      <c r="D39" s="79">
        <v>17517.57</v>
      </c>
      <c r="E39" s="77">
        <f t="shared" si="3"/>
        <v>17517.57</v>
      </c>
      <c r="F39" s="29"/>
      <c r="G39" s="29"/>
    </row>
    <row r="40" spans="1:15" s="30" customFormat="1">
      <c r="A40" s="47" t="s">
        <v>46</v>
      </c>
      <c r="B40" s="43">
        <v>3141</v>
      </c>
      <c r="C40" s="71"/>
      <c r="D40" s="79"/>
      <c r="E40" s="77">
        <f t="shared" si="3"/>
        <v>0</v>
      </c>
      <c r="F40" s="29"/>
      <c r="G40" s="29"/>
    </row>
    <row r="41" spans="1:15" s="30" customFormat="1" ht="19.5" thickBot="1">
      <c r="A41" s="34" t="s">
        <v>47</v>
      </c>
      <c r="B41" s="44">
        <v>3142</v>
      </c>
      <c r="C41" s="72"/>
      <c r="D41" s="80">
        <v>414</v>
      </c>
      <c r="E41" s="81">
        <f t="shared" si="3"/>
        <v>414</v>
      </c>
      <c r="F41" s="29"/>
      <c r="G41" s="29"/>
    </row>
    <row r="42" spans="1:15" s="30" customFormat="1">
      <c r="A42" s="284"/>
      <c r="B42" s="284"/>
      <c r="C42" s="284"/>
      <c r="D42" s="284"/>
      <c r="E42" s="35"/>
      <c r="F42" s="29"/>
      <c r="G42" s="29"/>
    </row>
    <row r="43" spans="1:15" s="30" customFormat="1">
      <c r="C43" s="31"/>
      <c r="D43" s="31"/>
      <c r="E43" s="36"/>
      <c r="F43" s="29"/>
      <c r="G43" s="29"/>
    </row>
    <row r="44" spans="1:15" s="30" customFormat="1" ht="56.25" customHeight="1">
      <c r="A44" s="275" t="s">
        <v>87</v>
      </c>
      <c r="B44" s="275"/>
      <c r="C44" s="275"/>
      <c r="D44" s="275"/>
      <c r="E44" s="275"/>
      <c r="F44" s="29"/>
      <c r="G44" s="29"/>
    </row>
    <row r="45" spans="1:15" s="30" customFormat="1" ht="27" thickBot="1">
      <c r="B45" s="66" t="s">
        <v>51</v>
      </c>
      <c r="C45" s="31"/>
      <c r="D45" s="31"/>
      <c r="E45" s="211" t="s">
        <v>29</v>
      </c>
      <c r="F45" s="29"/>
      <c r="G45" s="29"/>
    </row>
    <row r="46" spans="1:15" s="30" customFormat="1" ht="19.5" thickBot="1">
      <c r="A46" s="276" t="s">
        <v>30</v>
      </c>
      <c r="B46" s="278" t="s">
        <v>31</v>
      </c>
      <c r="C46" s="280" t="s">
        <v>32</v>
      </c>
      <c r="D46" s="281"/>
      <c r="E46" s="282" t="s">
        <v>33</v>
      </c>
      <c r="F46" s="29"/>
      <c r="G46" s="29"/>
    </row>
    <row r="47" spans="1:15" s="30" customFormat="1" ht="38.25" thickBot="1">
      <c r="A47" s="277"/>
      <c r="B47" s="279"/>
      <c r="C47" s="33" t="s">
        <v>34</v>
      </c>
      <c r="D47" s="33" t="s">
        <v>35</v>
      </c>
      <c r="E47" s="283"/>
      <c r="F47" s="29"/>
      <c r="G47" s="29"/>
    </row>
    <row r="48" spans="1:15" s="52" customFormat="1" ht="33.75" thickBot="1">
      <c r="A48" s="178" t="s">
        <v>36</v>
      </c>
      <c r="B48" s="165"/>
      <c r="C48" s="179">
        <f>C49</f>
        <v>60267</v>
      </c>
      <c r="D48" s="179">
        <f>D50</f>
        <v>0</v>
      </c>
      <c r="E48" s="180">
        <f>C48+D48</f>
        <v>60267</v>
      </c>
      <c r="F48" s="51"/>
      <c r="G48" s="51"/>
    </row>
    <row r="49" spans="1:7" s="30" customFormat="1" ht="60">
      <c r="A49" s="175" t="s">
        <v>37</v>
      </c>
      <c r="B49" s="176"/>
      <c r="C49" s="177">
        <f>C51</f>
        <v>60267</v>
      </c>
      <c r="D49" s="177"/>
      <c r="E49" s="147">
        <f>C49+D49</f>
        <v>60267</v>
      </c>
      <c r="F49" s="29"/>
      <c r="G49" s="29"/>
    </row>
    <row r="50" spans="1:7" s="30" customFormat="1" ht="90.75" thickBot="1">
      <c r="A50" s="181" t="s">
        <v>38</v>
      </c>
      <c r="B50" s="182"/>
      <c r="C50" s="183"/>
      <c r="D50" s="183"/>
      <c r="E50" s="184">
        <f>C50+D50</f>
        <v>0</v>
      </c>
      <c r="F50" s="29"/>
      <c r="G50" s="29"/>
    </row>
    <row r="51" spans="1:7" s="30" customFormat="1" ht="33.75" thickBot="1">
      <c r="A51" s="178" t="s">
        <v>24</v>
      </c>
      <c r="B51" s="165"/>
      <c r="C51" s="179">
        <f>C52</f>
        <v>60267</v>
      </c>
      <c r="D51" s="179">
        <f>D52</f>
        <v>0</v>
      </c>
      <c r="E51" s="180">
        <f>C51+D51</f>
        <v>60267</v>
      </c>
      <c r="F51" s="29"/>
      <c r="G51" s="29"/>
    </row>
    <row r="52" spans="1:7" s="30" customFormat="1" ht="36.75" customHeight="1" thickBot="1">
      <c r="A52" s="212" t="s">
        <v>13</v>
      </c>
      <c r="B52" s="73">
        <v>2720</v>
      </c>
      <c r="C52" s="185">
        <v>60267</v>
      </c>
      <c r="D52" s="185"/>
      <c r="E52" s="186">
        <f>C52+D52</f>
        <v>60267</v>
      </c>
      <c r="F52" s="29"/>
      <c r="G52" s="29"/>
    </row>
    <row r="53" spans="1:7" s="30" customFormat="1">
      <c r="C53" s="31"/>
      <c r="D53" s="31"/>
      <c r="E53" s="36"/>
      <c r="F53" s="29"/>
      <c r="G53" s="29"/>
    </row>
    <row r="54" spans="1:7" s="30" customFormat="1">
      <c r="C54" s="31"/>
      <c r="D54" s="31"/>
      <c r="E54" s="36"/>
      <c r="F54" s="29"/>
      <c r="G54" s="29"/>
    </row>
    <row r="55" spans="1:7" s="30" customFormat="1" ht="52.5" hidden="1" customHeight="1">
      <c r="A55" s="265" t="s">
        <v>79</v>
      </c>
      <c r="B55" s="265"/>
      <c r="C55" s="265"/>
      <c r="D55" s="265"/>
      <c r="E55" s="265"/>
      <c r="F55" s="29"/>
      <c r="G55" s="29"/>
    </row>
    <row r="56" spans="1:7" s="30" customFormat="1" ht="19.5" hidden="1" thickBot="1">
      <c r="A56" s="84"/>
      <c r="B56" s="84"/>
      <c r="C56" s="85"/>
      <c r="D56" s="85"/>
      <c r="E56" s="86" t="s">
        <v>29</v>
      </c>
      <c r="F56" s="29"/>
      <c r="G56" s="29"/>
    </row>
    <row r="57" spans="1:7" s="32" customFormat="1" ht="19.5" hidden="1" thickBot="1">
      <c r="A57" s="267" t="s">
        <v>30</v>
      </c>
      <c r="B57" s="273" t="s">
        <v>31</v>
      </c>
      <c r="C57" s="271" t="s">
        <v>32</v>
      </c>
      <c r="D57" s="272"/>
      <c r="E57" s="263" t="s">
        <v>33</v>
      </c>
      <c r="F57" s="29"/>
      <c r="G57" s="29"/>
    </row>
    <row r="58" spans="1:7" s="32" customFormat="1" ht="41.25" hidden="1" customHeight="1" thickBot="1">
      <c r="A58" s="268"/>
      <c r="B58" s="274"/>
      <c r="C58" s="87" t="s">
        <v>34</v>
      </c>
      <c r="D58" s="88" t="s">
        <v>35</v>
      </c>
      <c r="E58" s="264"/>
      <c r="F58" s="29"/>
      <c r="G58" s="29"/>
    </row>
    <row r="59" spans="1:7" s="30" customFormat="1" ht="30" hidden="1" customHeight="1">
      <c r="A59" s="89" t="s">
        <v>36</v>
      </c>
      <c r="B59" s="90"/>
      <c r="C59" s="91">
        <f>C60</f>
        <v>0</v>
      </c>
      <c r="D59" s="91">
        <f>D61</f>
        <v>0</v>
      </c>
      <c r="E59" s="92">
        <f>C59+D59</f>
        <v>0</v>
      </c>
      <c r="F59" s="53" t="e">
        <f>D59-#REF!-#REF!</f>
        <v>#REF!</v>
      </c>
      <c r="G59" s="29"/>
    </row>
    <row r="60" spans="1:7" s="30" customFormat="1" ht="60" hidden="1">
      <c r="A60" s="93" t="s">
        <v>37</v>
      </c>
      <c r="B60" s="94"/>
      <c r="C60" s="95">
        <f>C62</f>
        <v>0</v>
      </c>
      <c r="D60" s="95"/>
      <c r="E60" s="96">
        <f>C60+D60</f>
        <v>0</v>
      </c>
      <c r="F60" s="29"/>
      <c r="G60" s="29"/>
    </row>
    <row r="61" spans="1:7" s="30" customFormat="1" ht="90" hidden="1">
      <c r="A61" s="93" t="s">
        <v>38</v>
      </c>
      <c r="B61" s="94"/>
      <c r="C61" s="95"/>
      <c r="D61" s="95"/>
      <c r="E61" s="96">
        <f>C61+D61</f>
        <v>0</v>
      </c>
      <c r="F61" s="29"/>
      <c r="G61" s="29"/>
    </row>
    <row r="62" spans="1:7" s="30" customFormat="1" ht="33.75" hidden="1" thickBot="1">
      <c r="A62" s="97" t="s">
        <v>24</v>
      </c>
      <c r="B62" s="98"/>
      <c r="C62" s="99">
        <f>C63</f>
        <v>0</v>
      </c>
      <c r="D62" s="99">
        <f>D63</f>
        <v>0</v>
      </c>
      <c r="E62" s="92">
        <f>C62+D62</f>
        <v>0</v>
      </c>
      <c r="F62" s="29"/>
      <c r="G62" s="29"/>
    </row>
    <row r="63" spans="1:7" s="30" customFormat="1" ht="19.5" hidden="1" thickBot="1">
      <c r="A63" s="100" t="s">
        <v>78</v>
      </c>
      <c r="B63" s="101">
        <v>2730</v>
      </c>
      <c r="C63" s="102">
        <v>0</v>
      </c>
      <c r="D63" s="102"/>
      <c r="E63" s="103">
        <f>C63+D63</f>
        <v>0</v>
      </c>
      <c r="F63" s="29"/>
      <c r="G63" s="29"/>
    </row>
    <row r="64" spans="1:7" s="84" customFormat="1" ht="25.5" hidden="1" customHeight="1">
      <c r="C64" s="85"/>
      <c r="D64" s="85"/>
      <c r="E64" s="104"/>
      <c r="F64" s="105"/>
      <c r="G64" s="105"/>
    </row>
    <row r="65" spans="1:7" s="84" customFormat="1" ht="75.75" hidden="1" customHeight="1">
      <c r="A65" s="266" t="s">
        <v>80</v>
      </c>
      <c r="B65" s="266"/>
      <c r="C65" s="266"/>
      <c r="D65" s="266"/>
      <c r="E65" s="266"/>
      <c r="F65" s="105"/>
      <c r="G65" s="105"/>
    </row>
    <row r="66" spans="1:7" s="84" customFormat="1" ht="19.5" hidden="1" thickBot="1">
      <c r="B66" s="106"/>
      <c r="C66" s="85"/>
      <c r="D66" s="85"/>
      <c r="E66" s="86" t="s">
        <v>29</v>
      </c>
      <c r="F66" s="105"/>
      <c r="G66" s="105"/>
    </row>
    <row r="67" spans="1:7" s="84" customFormat="1" ht="19.5" hidden="1" thickBot="1">
      <c r="A67" s="267" t="s">
        <v>30</v>
      </c>
      <c r="B67" s="269" t="s">
        <v>31</v>
      </c>
      <c r="C67" s="271" t="s">
        <v>32</v>
      </c>
      <c r="D67" s="272"/>
      <c r="E67" s="263" t="s">
        <v>33</v>
      </c>
      <c r="F67" s="105"/>
      <c r="G67" s="105"/>
    </row>
    <row r="68" spans="1:7" s="84" customFormat="1" ht="38.25" hidden="1" thickBot="1">
      <c r="A68" s="268"/>
      <c r="B68" s="270"/>
      <c r="C68" s="87" t="s">
        <v>34</v>
      </c>
      <c r="D68" s="88" t="s">
        <v>35</v>
      </c>
      <c r="E68" s="264"/>
      <c r="F68" s="105"/>
      <c r="G68" s="105"/>
    </row>
    <row r="69" spans="1:7" s="84" customFormat="1" ht="30.75" hidden="1" thickBot="1">
      <c r="A69" s="107" t="s">
        <v>36</v>
      </c>
      <c r="B69" s="108"/>
      <c r="C69" s="109">
        <v>143.5</v>
      </c>
      <c r="D69" s="109">
        <f>D71</f>
        <v>0</v>
      </c>
      <c r="E69" s="110">
        <f>C69+D69</f>
        <v>143.5</v>
      </c>
      <c r="F69" s="105"/>
      <c r="G69" s="105"/>
    </row>
    <row r="70" spans="1:7" s="84" customFormat="1" ht="37.5" hidden="1">
      <c r="A70" s="111" t="s">
        <v>37</v>
      </c>
      <c r="B70" s="112"/>
      <c r="C70" s="113">
        <v>143.5</v>
      </c>
      <c r="D70" s="113"/>
      <c r="E70" s="114">
        <v>143.5</v>
      </c>
      <c r="F70" s="105"/>
      <c r="G70" s="105"/>
    </row>
    <row r="71" spans="1:7" s="84" customFormat="1" ht="38.25" hidden="1" thickBot="1">
      <c r="A71" s="115" t="s">
        <v>38</v>
      </c>
      <c r="B71" s="116"/>
      <c r="C71" s="117"/>
      <c r="D71" s="118">
        <f>D72</f>
        <v>0</v>
      </c>
      <c r="E71" s="114">
        <f t="shared" ref="E71:E77" si="4">C71+D71</f>
        <v>0</v>
      </c>
      <c r="F71" s="105"/>
      <c r="G71" s="105"/>
    </row>
    <row r="72" spans="1:7" s="84" customFormat="1" ht="56.25" hidden="1" customHeight="1">
      <c r="A72" s="119" t="s">
        <v>39</v>
      </c>
      <c r="B72" s="120">
        <v>25010000</v>
      </c>
      <c r="C72" s="118"/>
      <c r="D72" s="118">
        <f>D73+D74+D75+D76</f>
        <v>0</v>
      </c>
      <c r="E72" s="121">
        <f t="shared" si="4"/>
        <v>0</v>
      </c>
      <c r="F72" s="105"/>
      <c r="G72" s="105"/>
    </row>
    <row r="73" spans="1:7" s="84" customFormat="1" ht="56.25" hidden="1">
      <c r="A73" s="115" t="s">
        <v>40</v>
      </c>
      <c r="B73" s="122">
        <v>25010100</v>
      </c>
      <c r="C73" s="117"/>
      <c r="D73" s="117"/>
      <c r="E73" s="114">
        <f t="shared" si="4"/>
        <v>0</v>
      </c>
      <c r="F73" s="105"/>
      <c r="G73" s="105"/>
    </row>
    <row r="74" spans="1:7" s="84" customFormat="1" ht="37.5" hidden="1">
      <c r="A74" s="115" t="s">
        <v>41</v>
      </c>
      <c r="B74" s="122">
        <v>25010200</v>
      </c>
      <c r="C74" s="117"/>
      <c r="D74" s="117"/>
      <c r="E74" s="114">
        <f t="shared" si="4"/>
        <v>0</v>
      </c>
      <c r="F74" s="105"/>
      <c r="G74" s="105"/>
    </row>
    <row r="75" spans="1:7" s="84" customFormat="1" hidden="1">
      <c r="A75" s="115" t="s">
        <v>42</v>
      </c>
      <c r="B75" s="122">
        <v>25010300</v>
      </c>
      <c r="C75" s="117"/>
      <c r="D75" s="117"/>
      <c r="E75" s="114">
        <f t="shared" si="4"/>
        <v>0</v>
      </c>
      <c r="F75" s="105"/>
      <c r="G75" s="105"/>
    </row>
    <row r="76" spans="1:7" s="84" customFormat="1" ht="38.25" hidden="1" thickBot="1">
      <c r="A76" s="123" t="s">
        <v>43</v>
      </c>
      <c r="B76" s="124">
        <v>25010400</v>
      </c>
      <c r="C76" s="125"/>
      <c r="D76" s="125"/>
      <c r="E76" s="126">
        <f t="shared" si="4"/>
        <v>0</v>
      </c>
      <c r="F76" s="105"/>
      <c r="G76" s="105"/>
    </row>
    <row r="77" spans="1:7" s="84" customFormat="1" ht="35.25" hidden="1" thickBot="1">
      <c r="A77" s="127" t="s">
        <v>24</v>
      </c>
      <c r="B77" s="108"/>
      <c r="C77" s="109">
        <f>C78+C79+C80+C81+C82+C84+C90+C91+C92+C93</f>
        <v>0</v>
      </c>
      <c r="D77" s="109">
        <f>D78+D79+D80+D81+D82+D83+D84+D90+D91+D92+D93</f>
        <v>0</v>
      </c>
      <c r="E77" s="110">
        <f t="shared" si="4"/>
        <v>0</v>
      </c>
      <c r="F77" s="105"/>
      <c r="G77" s="105"/>
    </row>
    <row r="78" spans="1:7" s="84" customFormat="1" hidden="1">
      <c r="A78" s="111" t="s">
        <v>4</v>
      </c>
      <c r="B78" s="128">
        <v>2111</v>
      </c>
      <c r="C78" s="113"/>
      <c r="D78" s="113"/>
      <c r="E78" s="114">
        <f t="shared" ref="E78:E86" si="5">C78+D78</f>
        <v>0</v>
      </c>
      <c r="F78" s="105"/>
      <c r="G78" s="105"/>
    </row>
    <row r="79" spans="1:7" s="84" customFormat="1" hidden="1">
      <c r="A79" s="115" t="s">
        <v>5</v>
      </c>
      <c r="B79" s="129">
        <v>2120</v>
      </c>
      <c r="C79" s="117"/>
      <c r="D79" s="117"/>
      <c r="E79" s="130">
        <f t="shared" si="5"/>
        <v>0</v>
      </c>
      <c r="F79" s="105"/>
      <c r="G79" s="105"/>
    </row>
    <row r="80" spans="1:7" s="84" customFormat="1" hidden="1">
      <c r="A80" s="115" t="s">
        <v>48</v>
      </c>
      <c r="B80" s="129">
        <v>2210</v>
      </c>
      <c r="C80" s="117"/>
      <c r="D80" s="117"/>
      <c r="E80" s="130">
        <f t="shared" si="5"/>
        <v>0</v>
      </c>
      <c r="F80" s="105"/>
      <c r="G80" s="105"/>
    </row>
    <row r="81" spans="1:7" s="84" customFormat="1" hidden="1">
      <c r="A81" s="115" t="s">
        <v>6</v>
      </c>
      <c r="B81" s="129">
        <v>2230</v>
      </c>
      <c r="C81" s="117"/>
      <c r="D81" s="117"/>
      <c r="E81" s="130">
        <f t="shared" si="5"/>
        <v>0</v>
      </c>
      <c r="F81" s="105"/>
      <c r="G81" s="105"/>
    </row>
    <row r="82" spans="1:7" s="84" customFormat="1" hidden="1">
      <c r="A82" s="115" t="s">
        <v>7</v>
      </c>
      <c r="B82" s="131">
        <v>2240</v>
      </c>
      <c r="C82" s="117"/>
      <c r="D82" s="117"/>
      <c r="E82" s="132">
        <f t="shared" si="5"/>
        <v>0</v>
      </c>
      <c r="F82" s="105"/>
      <c r="G82" s="105"/>
    </row>
    <row r="83" spans="1:7" s="84" customFormat="1" hidden="1">
      <c r="A83" s="123" t="s">
        <v>8</v>
      </c>
      <c r="B83" s="131">
        <v>2250</v>
      </c>
      <c r="C83" s="125"/>
      <c r="D83" s="125"/>
      <c r="E83" s="132">
        <f t="shared" si="5"/>
        <v>0</v>
      </c>
      <c r="F83" s="105"/>
      <c r="G83" s="105"/>
    </row>
    <row r="84" spans="1:7" s="84" customFormat="1" hidden="1">
      <c r="A84" s="119" t="s">
        <v>49</v>
      </c>
      <c r="B84" s="133">
        <v>2270</v>
      </c>
      <c r="C84" s="118">
        <f>C85+C86+C87+C88+C89</f>
        <v>0</v>
      </c>
      <c r="D84" s="118">
        <f>D85+D86+D87+D88+D89</f>
        <v>0</v>
      </c>
      <c r="E84" s="134">
        <f t="shared" si="5"/>
        <v>0</v>
      </c>
      <c r="F84" s="105"/>
      <c r="G84" s="105"/>
    </row>
    <row r="85" spans="1:7" s="84" customFormat="1" hidden="1">
      <c r="A85" s="115" t="s">
        <v>9</v>
      </c>
      <c r="B85" s="129">
        <v>2271</v>
      </c>
      <c r="C85" s="117"/>
      <c r="D85" s="117"/>
      <c r="E85" s="132">
        <f t="shared" si="5"/>
        <v>0</v>
      </c>
      <c r="F85" s="105"/>
      <c r="G85" s="105"/>
    </row>
    <row r="86" spans="1:7" s="84" customFormat="1" hidden="1">
      <c r="A86" s="115" t="s">
        <v>28</v>
      </c>
      <c r="B86" s="129">
        <v>2272</v>
      </c>
      <c r="C86" s="117">
        <v>0</v>
      </c>
      <c r="D86" s="117"/>
      <c r="E86" s="132">
        <f t="shared" si="5"/>
        <v>0</v>
      </c>
      <c r="F86" s="105"/>
      <c r="G86" s="105"/>
    </row>
    <row r="87" spans="1:7" s="84" customFormat="1" hidden="1">
      <c r="A87" s="115" t="s">
        <v>10</v>
      </c>
      <c r="B87" s="129">
        <v>2273</v>
      </c>
      <c r="C87" s="117">
        <v>0</v>
      </c>
      <c r="D87" s="117"/>
      <c r="E87" s="132">
        <f t="shared" ref="E87:E100" si="6">C87+D87</f>
        <v>0</v>
      </c>
      <c r="F87" s="105"/>
      <c r="G87" s="105"/>
    </row>
    <row r="88" spans="1:7" s="84" customFormat="1" hidden="1">
      <c r="A88" s="115" t="s">
        <v>11</v>
      </c>
      <c r="B88" s="129">
        <v>2274</v>
      </c>
      <c r="C88" s="117">
        <v>0</v>
      </c>
      <c r="D88" s="117"/>
      <c r="E88" s="132">
        <f t="shared" si="6"/>
        <v>0</v>
      </c>
      <c r="F88" s="105"/>
      <c r="G88" s="105"/>
    </row>
    <row r="89" spans="1:7" s="84" customFormat="1" ht="19.5" hidden="1" thickBot="1">
      <c r="A89" s="135" t="s">
        <v>21</v>
      </c>
      <c r="B89" s="101">
        <v>2275</v>
      </c>
      <c r="C89" s="102">
        <v>0</v>
      </c>
      <c r="D89" s="102"/>
      <c r="E89" s="103">
        <f t="shared" si="6"/>
        <v>0</v>
      </c>
      <c r="F89" s="105"/>
      <c r="G89" s="105"/>
    </row>
    <row r="90" spans="1:7" ht="37.5" hidden="1">
      <c r="A90" s="67" t="s">
        <v>12</v>
      </c>
      <c r="B90" s="68">
        <v>2282</v>
      </c>
      <c r="C90" s="69"/>
      <c r="D90" s="69"/>
      <c r="E90" s="70">
        <f t="shared" si="6"/>
        <v>0</v>
      </c>
    </row>
    <row r="91" spans="1:7" hidden="1">
      <c r="A91" s="45" t="s">
        <v>13</v>
      </c>
      <c r="B91" s="41">
        <v>2720</v>
      </c>
      <c r="C91" s="54"/>
      <c r="D91" s="54"/>
      <c r="E91" s="56">
        <f t="shared" si="6"/>
        <v>0</v>
      </c>
    </row>
    <row r="92" spans="1:7" hidden="1">
      <c r="A92" s="45" t="s">
        <v>50</v>
      </c>
      <c r="B92" s="41">
        <v>2730</v>
      </c>
      <c r="C92" s="54"/>
      <c r="D92" s="54"/>
      <c r="E92" s="56">
        <f t="shared" si="6"/>
        <v>0</v>
      </c>
    </row>
    <row r="93" spans="1:7" hidden="1">
      <c r="A93" s="45" t="s">
        <v>44</v>
      </c>
      <c r="B93" s="41">
        <v>2800</v>
      </c>
      <c r="C93" s="54"/>
      <c r="D93" s="54"/>
      <c r="E93" s="56">
        <f t="shared" si="6"/>
        <v>0</v>
      </c>
    </row>
    <row r="94" spans="1:7" ht="34.5" hidden="1">
      <c r="A94" s="49" t="s">
        <v>14</v>
      </c>
      <c r="B94" s="50"/>
      <c r="C94" s="55">
        <f>C95+C96+C97+C98+C99+C100</f>
        <v>0</v>
      </c>
      <c r="D94" s="55">
        <f>D95+D96+D97+D98+D99+D100</f>
        <v>0</v>
      </c>
      <c r="E94" s="57">
        <f t="shared" si="6"/>
        <v>0</v>
      </c>
    </row>
    <row r="95" spans="1:7" hidden="1">
      <c r="A95" s="47" t="s">
        <v>19</v>
      </c>
      <c r="B95" s="43">
        <v>3110</v>
      </c>
      <c r="C95" s="54"/>
      <c r="D95" s="58"/>
      <c r="E95" s="56">
        <f t="shared" si="6"/>
        <v>0</v>
      </c>
    </row>
    <row r="96" spans="1:7" hidden="1">
      <c r="A96" s="47" t="s">
        <v>45</v>
      </c>
      <c r="B96" s="43">
        <v>3130</v>
      </c>
      <c r="C96" s="54"/>
      <c r="D96" s="58"/>
      <c r="E96" s="56">
        <f t="shared" si="6"/>
        <v>0</v>
      </c>
    </row>
    <row r="97" spans="1:14" hidden="1">
      <c r="A97" s="47" t="s">
        <v>23</v>
      </c>
      <c r="B97" s="43">
        <v>3131</v>
      </c>
      <c r="C97" s="54"/>
      <c r="D97" s="58"/>
      <c r="E97" s="56">
        <f t="shared" si="6"/>
        <v>0</v>
      </c>
    </row>
    <row r="98" spans="1:14" hidden="1">
      <c r="A98" s="47" t="s">
        <v>20</v>
      </c>
      <c r="B98" s="43">
        <v>3132</v>
      </c>
      <c r="C98" s="54"/>
      <c r="D98" s="58"/>
      <c r="E98" s="56">
        <f t="shared" si="6"/>
        <v>0</v>
      </c>
    </row>
    <row r="99" spans="1:14" hidden="1">
      <c r="A99" s="47" t="s">
        <v>46</v>
      </c>
      <c r="B99" s="43">
        <v>3141</v>
      </c>
      <c r="C99" s="54"/>
      <c r="D99" s="58"/>
      <c r="E99" s="56">
        <f t="shared" si="6"/>
        <v>0</v>
      </c>
    </row>
    <row r="100" spans="1:14" ht="19.5" hidden="1" thickBot="1">
      <c r="A100" s="34" t="s">
        <v>47</v>
      </c>
      <c r="B100" s="44">
        <v>3142</v>
      </c>
      <c r="C100" s="59"/>
      <c r="D100" s="63"/>
      <c r="E100" s="60">
        <f t="shared" si="6"/>
        <v>0</v>
      </c>
    </row>
    <row r="102" spans="1:14" ht="19.5" customHeight="1">
      <c r="A102" s="262" t="s">
        <v>82</v>
      </c>
      <c r="B102" s="262"/>
      <c r="C102" s="262"/>
      <c r="D102" s="262"/>
      <c r="E102" s="262"/>
    </row>
    <row r="103" spans="1:14" ht="37.5" hidden="1" customHeight="1">
      <c r="A103" s="259" t="s">
        <v>52</v>
      </c>
      <c r="B103" s="259"/>
      <c r="C103" s="259"/>
      <c r="D103" s="259"/>
      <c r="E103" s="259"/>
    </row>
    <row r="104" spans="1:14" ht="46.5">
      <c r="A104" s="260" t="s">
        <v>85</v>
      </c>
      <c r="B104" s="260"/>
      <c r="C104" s="260"/>
      <c r="D104" s="260"/>
      <c r="E104" s="260"/>
      <c r="N104" s="210" t="s">
        <v>81</v>
      </c>
    </row>
    <row r="105" spans="1:14" ht="25.5">
      <c r="A105" s="261" t="s">
        <v>86</v>
      </c>
      <c r="B105" s="261"/>
      <c r="C105" s="261"/>
      <c r="D105" s="261"/>
      <c r="E105" s="261"/>
    </row>
    <row r="106" spans="1:14" ht="19.5" thickBot="1">
      <c r="A106" s="136"/>
      <c r="B106" s="137"/>
      <c r="C106" s="136"/>
      <c r="D106" s="136"/>
      <c r="E106" s="159" t="s">
        <v>53</v>
      </c>
    </row>
    <row r="107" spans="1:14" ht="18.75" customHeight="1" thickBot="1">
      <c r="A107" s="255" t="s">
        <v>1</v>
      </c>
      <c r="B107" s="255" t="s">
        <v>31</v>
      </c>
      <c r="C107" s="257" t="s">
        <v>32</v>
      </c>
      <c r="D107" s="258"/>
      <c r="E107" s="255" t="s">
        <v>54</v>
      </c>
    </row>
    <row r="108" spans="1:14" ht="38.25" thickBot="1">
      <c r="A108" s="256"/>
      <c r="B108" s="256"/>
      <c r="C108" s="155" t="s">
        <v>55</v>
      </c>
      <c r="D108" s="151" t="s">
        <v>56</v>
      </c>
      <c r="E108" s="256"/>
    </row>
    <row r="109" spans="1:14" ht="19.5" hidden="1" thickBot="1">
      <c r="A109" s="157">
        <v>1</v>
      </c>
      <c r="B109" s="157">
        <v>2</v>
      </c>
      <c r="C109" s="157">
        <v>3</v>
      </c>
      <c r="D109" s="158">
        <v>4</v>
      </c>
      <c r="E109" s="157">
        <v>5</v>
      </c>
    </row>
    <row r="110" spans="1:14" hidden="1">
      <c r="A110" s="187" t="s">
        <v>57</v>
      </c>
      <c r="B110" s="188" t="s">
        <v>58</v>
      </c>
      <c r="C110" s="189" t="s">
        <v>58</v>
      </c>
      <c r="D110" s="190" t="s">
        <v>58</v>
      </c>
      <c r="E110" s="189" t="s">
        <v>58</v>
      </c>
    </row>
    <row r="111" spans="1:14" ht="33" customHeight="1" thickBot="1">
      <c r="A111" s="193" t="s">
        <v>36</v>
      </c>
      <c r="B111" s="194"/>
      <c r="C111" s="195">
        <f>C112</f>
        <v>15856.9</v>
      </c>
      <c r="D111" s="196">
        <f>D113</f>
        <v>7626.9029999999993</v>
      </c>
      <c r="E111" s="195">
        <f>C111+D111</f>
        <v>23483.803</v>
      </c>
    </row>
    <row r="112" spans="1:14" ht="25.5" customHeight="1">
      <c r="A112" s="156" t="s">
        <v>37</v>
      </c>
      <c r="B112" s="138"/>
      <c r="C112" s="222">
        <v>15856.9</v>
      </c>
      <c r="D112" s="192"/>
      <c r="E112" s="191">
        <f>C112</f>
        <v>15856.9</v>
      </c>
    </row>
    <row r="113" spans="1:5" ht="37.5">
      <c r="A113" s="139" t="s">
        <v>59</v>
      </c>
      <c r="B113" s="142"/>
      <c r="C113" s="148"/>
      <c r="D113" s="220">
        <f>D114</f>
        <v>7626.9029999999993</v>
      </c>
      <c r="E113" s="221">
        <f>C113+D113</f>
        <v>7626.9029999999993</v>
      </c>
    </row>
    <row r="114" spans="1:5" ht="56.25">
      <c r="A114" s="139" t="s">
        <v>60</v>
      </c>
      <c r="B114" s="143">
        <v>25010000</v>
      </c>
      <c r="C114" s="148"/>
      <c r="D114" s="220">
        <f>D116</f>
        <v>7626.9029999999993</v>
      </c>
      <c r="E114" s="221">
        <f>D114</f>
        <v>7626.9029999999993</v>
      </c>
    </row>
    <row r="115" spans="1:5">
      <c r="A115" s="139" t="s">
        <v>61</v>
      </c>
      <c r="B115" s="143"/>
      <c r="C115" s="148"/>
      <c r="D115" s="152"/>
      <c r="E115" s="148"/>
    </row>
    <row r="116" spans="1:5" ht="38.25" thickBot="1">
      <c r="A116" s="197" t="s">
        <v>62</v>
      </c>
      <c r="B116" s="198">
        <v>25010100</v>
      </c>
      <c r="C116" s="149"/>
      <c r="D116" s="199">
        <f>D120+D132</f>
        <v>7626.9029999999993</v>
      </c>
      <c r="E116" s="149">
        <f>D116</f>
        <v>7626.9029999999993</v>
      </c>
    </row>
    <row r="117" spans="1:5">
      <c r="A117" s="230" t="s">
        <v>91</v>
      </c>
      <c r="B117" s="231"/>
      <c r="C117" s="232"/>
      <c r="D117" s="233">
        <f>D118+D119</f>
        <v>1421.9</v>
      </c>
      <c r="E117" s="234">
        <f>E118+E119</f>
        <v>1421.9</v>
      </c>
    </row>
    <row r="118" spans="1:5">
      <c r="A118" s="235" t="s">
        <v>92</v>
      </c>
      <c r="B118" s="236">
        <v>25020100</v>
      </c>
      <c r="C118" s="237"/>
      <c r="D118" s="238">
        <v>280</v>
      </c>
      <c r="E118" s="239">
        <f>C118+D118</f>
        <v>280</v>
      </c>
    </row>
    <row r="119" spans="1:5" ht="19.5" thickBot="1">
      <c r="A119" s="240" t="s">
        <v>94</v>
      </c>
      <c r="B119" s="241">
        <v>25020200</v>
      </c>
      <c r="C119" s="242"/>
      <c r="D119" s="243">
        <v>1141.9000000000001</v>
      </c>
      <c r="E119" s="239">
        <f>C119+D119</f>
        <v>1141.9000000000001</v>
      </c>
    </row>
    <row r="120" spans="1:5" ht="26.25" thickBot="1">
      <c r="A120" s="202" t="s">
        <v>63</v>
      </c>
      <c r="B120" s="203"/>
      <c r="C120" s="195">
        <f>C121+C122+C123+C124+C125+C126+C132</f>
        <v>15856.902000000002</v>
      </c>
      <c r="D120" s="196">
        <f>D121+D122+D123+D124+D125+D126+D131</f>
        <v>7375.1029999999992</v>
      </c>
      <c r="E120" s="195">
        <f>E121+E122+E123+E124+E125+E126</f>
        <v>20363.204999999998</v>
      </c>
    </row>
    <row r="121" spans="1:5">
      <c r="A121" s="200" t="s">
        <v>64</v>
      </c>
      <c r="B121" s="201" t="s">
        <v>65</v>
      </c>
      <c r="C121" s="223">
        <v>9143.9</v>
      </c>
      <c r="D121" s="153">
        <v>2584.6</v>
      </c>
      <c r="E121" s="191">
        <f>D121+C121</f>
        <v>11728.5</v>
      </c>
    </row>
    <row r="122" spans="1:5">
      <c r="A122" s="140" t="s">
        <v>66</v>
      </c>
      <c r="B122" s="144" t="s">
        <v>67</v>
      </c>
      <c r="C122" s="224">
        <v>2011.7</v>
      </c>
      <c r="D122" s="153">
        <v>568.55999999999995</v>
      </c>
      <c r="E122" s="148">
        <f>D122+C122</f>
        <v>2580.2600000000002</v>
      </c>
    </row>
    <row r="123" spans="1:5">
      <c r="A123" s="140" t="s">
        <v>48</v>
      </c>
      <c r="B123" s="144">
        <v>2210</v>
      </c>
      <c r="C123" s="224">
        <v>717.7</v>
      </c>
      <c r="D123" s="153">
        <v>1804.99</v>
      </c>
      <c r="E123" s="148">
        <f>D123+C123</f>
        <v>2522.69</v>
      </c>
    </row>
    <row r="124" spans="1:5">
      <c r="A124" s="140" t="s">
        <v>68</v>
      </c>
      <c r="B124" s="144">
        <v>2240</v>
      </c>
      <c r="C124" s="224">
        <v>1903.5</v>
      </c>
      <c r="D124" s="153">
        <v>617</v>
      </c>
      <c r="E124" s="148">
        <f>D124+C124</f>
        <v>2520.5</v>
      </c>
    </row>
    <row r="125" spans="1:5">
      <c r="A125" s="140" t="s">
        <v>69</v>
      </c>
      <c r="B125" s="144">
        <v>2250</v>
      </c>
      <c r="C125" s="224">
        <v>51.7</v>
      </c>
      <c r="D125" s="153">
        <v>756.9</v>
      </c>
      <c r="E125" s="148">
        <f>D125+C125</f>
        <v>808.6</v>
      </c>
    </row>
    <row r="126" spans="1:5" ht="37.5">
      <c r="A126" s="140" t="s">
        <v>70</v>
      </c>
      <c r="B126" s="144" t="s">
        <v>71</v>
      </c>
      <c r="C126" s="224">
        <f>C127+C128+C129+C130</f>
        <v>137.602</v>
      </c>
      <c r="D126" s="153">
        <f>D127+D128+D129+D130</f>
        <v>65.052999999999997</v>
      </c>
      <c r="E126" s="148">
        <f>E127+E128+E129+E130</f>
        <v>202.65500000000003</v>
      </c>
    </row>
    <row r="127" spans="1:5">
      <c r="A127" s="140" t="s">
        <v>72</v>
      </c>
      <c r="B127" s="144">
        <v>2271</v>
      </c>
      <c r="C127" s="224">
        <v>59.701999999999998</v>
      </c>
      <c r="D127" s="153">
        <v>20</v>
      </c>
      <c r="E127" s="148">
        <f t="shared" ref="E127:E133" si="7">D127+C127</f>
        <v>79.701999999999998</v>
      </c>
    </row>
    <row r="128" spans="1:5">
      <c r="A128" s="141" t="s">
        <v>73</v>
      </c>
      <c r="B128" s="144">
        <v>2272</v>
      </c>
      <c r="C128" s="224">
        <v>4</v>
      </c>
      <c r="D128" s="153">
        <v>1.0629999999999999</v>
      </c>
      <c r="E128" s="148">
        <f t="shared" si="7"/>
        <v>5.0629999999999997</v>
      </c>
    </row>
    <row r="129" spans="1:5">
      <c r="A129" s="140" t="s">
        <v>74</v>
      </c>
      <c r="B129" s="144">
        <v>2273</v>
      </c>
      <c r="C129" s="224">
        <v>73.900000000000006</v>
      </c>
      <c r="D129" s="153">
        <v>25</v>
      </c>
      <c r="E129" s="148">
        <f t="shared" si="7"/>
        <v>98.9</v>
      </c>
    </row>
    <row r="130" spans="1:5">
      <c r="A130" s="140" t="s">
        <v>83</v>
      </c>
      <c r="B130" s="145">
        <v>2274</v>
      </c>
      <c r="C130" s="224"/>
      <c r="D130" s="153">
        <v>18.989999999999998</v>
      </c>
      <c r="E130" s="149">
        <f t="shared" si="7"/>
        <v>18.989999999999998</v>
      </c>
    </row>
    <row r="131" spans="1:5" ht="57" thickBot="1">
      <c r="A131" s="204" t="s">
        <v>84</v>
      </c>
      <c r="B131" s="205">
        <v>2281</v>
      </c>
      <c r="C131" s="225"/>
      <c r="D131" s="153">
        <v>978</v>
      </c>
      <c r="E131" s="149">
        <f t="shared" si="7"/>
        <v>978</v>
      </c>
    </row>
    <row r="132" spans="1:5" ht="26.25" thickBot="1">
      <c r="A132" s="207" t="s">
        <v>75</v>
      </c>
      <c r="B132" s="203"/>
      <c r="C132" s="208">
        <f>C133</f>
        <v>1890.8</v>
      </c>
      <c r="D132" s="208">
        <f>D133</f>
        <v>251.8</v>
      </c>
      <c r="E132" s="209">
        <f t="shared" si="7"/>
        <v>2142.6</v>
      </c>
    </row>
    <row r="133" spans="1:5" ht="38.25" thickBot="1">
      <c r="A133" s="206" t="s">
        <v>76</v>
      </c>
      <c r="B133" s="146" t="s">
        <v>77</v>
      </c>
      <c r="C133" s="150">
        <v>1890.8</v>
      </c>
      <c r="D133" s="154">
        <v>251.8</v>
      </c>
      <c r="E133" s="150">
        <f t="shared" si="7"/>
        <v>2142.6</v>
      </c>
    </row>
  </sheetData>
  <mergeCells count="29">
    <mergeCell ref="A44:E44"/>
    <mergeCell ref="A46:A47"/>
    <mergeCell ref="E57:E58"/>
    <mergeCell ref="A1:E1"/>
    <mergeCell ref="A3:A4"/>
    <mergeCell ref="B3:B4"/>
    <mergeCell ref="C3:D3"/>
    <mergeCell ref="E3:E4"/>
    <mergeCell ref="B46:B47"/>
    <mergeCell ref="C46:D46"/>
    <mergeCell ref="E46:E47"/>
    <mergeCell ref="A42:D42"/>
    <mergeCell ref="A102:E102"/>
    <mergeCell ref="E67:E68"/>
    <mergeCell ref="A55:E55"/>
    <mergeCell ref="A65:E65"/>
    <mergeCell ref="A67:A68"/>
    <mergeCell ref="B67:B68"/>
    <mergeCell ref="C67:D67"/>
    <mergeCell ref="A57:A58"/>
    <mergeCell ref="B57:B58"/>
    <mergeCell ref="C57:D57"/>
    <mergeCell ref="A107:A108"/>
    <mergeCell ref="B107:B108"/>
    <mergeCell ref="C107:D107"/>
    <mergeCell ref="E107:E108"/>
    <mergeCell ref="A103:E103"/>
    <mergeCell ref="A104:E104"/>
    <mergeCell ref="A105:E105"/>
  </mergeCells>
  <phoneticPr fontId="13" type="noConversion"/>
  <pageMargins left="0.7" right="0.7" top="0.75" bottom="0.75" header="0.3" footer="0.3"/>
  <pageSetup paperSize="9" scale="59" orientation="portrait" r:id="rId1"/>
  <rowBreaks count="2" manualBreakCount="2">
    <brk id="41" max="16383" man="1"/>
    <brk id="63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9"/>
  <sheetViews>
    <sheetView view="pageBreakPreview" zoomScaleSheetLayoutView="100" workbookViewId="0">
      <selection activeCell="D5" sqref="D5:F9"/>
    </sheetView>
  </sheetViews>
  <sheetFormatPr defaultRowHeight="15"/>
  <cols>
    <col min="2" max="2" width="26.42578125" customWidth="1"/>
    <col min="3" max="3" width="19.28515625" hidden="1" customWidth="1"/>
    <col min="4" max="4" width="16.42578125" customWidth="1"/>
    <col min="5" max="5" width="21.42578125" hidden="1" customWidth="1"/>
    <col min="6" max="6" width="20.140625" customWidth="1"/>
    <col min="7" max="7" width="18" customWidth="1"/>
    <col min="8" max="8" width="23.85546875" customWidth="1"/>
  </cols>
  <sheetData>
    <row r="1" spans="1:8" ht="15.75" thickBot="1"/>
    <row r="2" spans="1:8" ht="18.75" customHeight="1">
      <c r="A2" s="287" t="s">
        <v>0</v>
      </c>
      <c r="B2" s="287" t="s">
        <v>1</v>
      </c>
      <c r="C2" s="1">
        <v>2018</v>
      </c>
      <c r="D2" s="4">
        <v>2020</v>
      </c>
      <c r="E2" s="287" t="s">
        <v>22</v>
      </c>
      <c r="F2" s="287" t="s">
        <v>25</v>
      </c>
      <c r="G2" s="289" t="s">
        <v>26</v>
      </c>
      <c r="H2" s="285" t="s">
        <v>27</v>
      </c>
    </row>
    <row r="3" spans="1:8" ht="77.25" customHeight="1" thickBot="1">
      <c r="A3" s="288"/>
      <c r="B3" s="288"/>
      <c r="C3" s="2" t="s">
        <v>2</v>
      </c>
      <c r="D3" s="5" t="s">
        <v>3</v>
      </c>
      <c r="E3" s="288"/>
      <c r="F3" s="288"/>
      <c r="G3" s="290"/>
      <c r="H3" s="286"/>
    </row>
    <row r="4" spans="1:8" ht="36" customHeight="1" thickBot="1">
      <c r="A4" s="3">
        <v>2270</v>
      </c>
      <c r="B4" s="9" t="s">
        <v>15</v>
      </c>
      <c r="C4" s="10">
        <f>C5+C6+C7+C8+C9</f>
        <v>13402.846</v>
      </c>
      <c r="D4" s="28">
        <f>D5+D6+D7+D8+D9</f>
        <v>0</v>
      </c>
      <c r="E4" s="7">
        <f>D4/C4-100%</f>
        <v>-1</v>
      </c>
      <c r="F4" s="6">
        <f>F5+F6+F7+F8+F9</f>
        <v>0</v>
      </c>
      <c r="G4" s="26" t="e">
        <f t="shared" ref="G4:G9" si="0">F4/D4-100%</f>
        <v>#DIV/0!</v>
      </c>
      <c r="H4" s="27">
        <f t="shared" ref="H4:H9" si="1">(D4-F4)*1000</f>
        <v>0</v>
      </c>
    </row>
    <row r="5" spans="1:8" ht="54" customHeight="1" thickBot="1">
      <c r="A5" s="23">
        <v>2271</v>
      </c>
      <c r="B5" s="15" t="s">
        <v>9</v>
      </c>
      <c r="C5" s="16">
        <v>6386.4960000000001</v>
      </c>
      <c r="D5" s="16"/>
      <c r="E5" s="17"/>
      <c r="F5" s="16"/>
      <c r="G5" s="18" t="e">
        <f t="shared" si="0"/>
        <v>#DIV/0!</v>
      </c>
      <c r="H5" s="8">
        <f t="shared" si="1"/>
        <v>0</v>
      </c>
    </row>
    <row r="6" spans="1:8" ht="51.75" customHeight="1" thickBot="1">
      <c r="A6" s="24">
        <v>2272</v>
      </c>
      <c r="B6" s="11" t="s">
        <v>16</v>
      </c>
      <c r="C6" s="12">
        <v>1835.8879999999999</v>
      </c>
      <c r="D6" s="12"/>
      <c r="E6" s="13"/>
      <c r="F6" s="12"/>
      <c r="G6" s="14" t="e">
        <f t="shared" si="0"/>
        <v>#DIV/0!</v>
      </c>
      <c r="H6" s="8">
        <f t="shared" si="1"/>
        <v>0</v>
      </c>
    </row>
    <row r="7" spans="1:8" ht="49.5" customHeight="1" thickBot="1">
      <c r="A7" s="24">
        <v>2273</v>
      </c>
      <c r="B7" s="11" t="s">
        <v>17</v>
      </c>
      <c r="C7" s="12">
        <v>4960</v>
      </c>
      <c r="D7" s="12"/>
      <c r="E7" s="13"/>
      <c r="F7" s="12"/>
      <c r="G7" s="14" t="e">
        <f t="shared" si="0"/>
        <v>#DIV/0!</v>
      </c>
      <c r="H7" s="8">
        <f t="shared" si="1"/>
        <v>0</v>
      </c>
    </row>
    <row r="8" spans="1:8" ht="49.5" customHeight="1" thickBot="1">
      <c r="A8" s="24">
        <v>2274</v>
      </c>
      <c r="B8" s="11" t="s">
        <v>11</v>
      </c>
      <c r="C8" s="12">
        <v>220.46199999999999</v>
      </c>
      <c r="D8" s="12"/>
      <c r="E8" s="13"/>
      <c r="F8" s="12"/>
      <c r="G8" s="14" t="e">
        <f t="shared" si="0"/>
        <v>#DIV/0!</v>
      </c>
      <c r="H8" s="8">
        <f t="shared" si="1"/>
        <v>0</v>
      </c>
    </row>
    <row r="9" spans="1:8" ht="51.75" customHeight="1" thickBot="1">
      <c r="A9" s="25">
        <v>2275</v>
      </c>
      <c r="B9" s="19" t="s">
        <v>18</v>
      </c>
      <c r="C9" s="20"/>
      <c r="D9" s="20"/>
      <c r="E9" s="21"/>
      <c r="F9" s="20"/>
      <c r="G9" s="22" t="e">
        <f t="shared" si="0"/>
        <v>#DIV/0!</v>
      </c>
      <c r="H9" s="8">
        <f t="shared" si="1"/>
        <v>0</v>
      </c>
    </row>
  </sheetData>
  <mergeCells count="6">
    <mergeCell ref="H2:H3"/>
    <mergeCell ref="A2:A3"/>
    <mergeCell ref="B2:B3"/>
    <mergeCell ref="E2:E3"/>
    <mergeCell ref="F2:F3"/>
    <mergeCell ref="G2:G3"/>
  </mergeCells>
  <phoneticPr fontId="13" type="noConversion"/>
  <pageMargins left="0.31496062992125984" right="0.31496062992125984" top="0.35433070866141736" bottom="0.35433070866141736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ФІНАНСОВИЙ ПЛАН </vt:lpstr>
      <vt:lpstr>Лист2</vt:lpstr>
      <vt:lpstr>'ФІНАНСОВИЙ ПЛАН 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G33Fedotova</cp:lastModifiedBy>
  <cp:lastPrinted>2026-04-22T09:16:18Z</cp:lastPrinted>
  <dcterms:created xsi:type="dcterms:W3CDTF">2019-02-11T10:48:55Z</dcterms:created>
  <dcterms:modified xsi:type="dcterms:W3CDTF">2026-04-22T09:32:24Z</dcterms:modified>
</cp:coreProperties>
</file>