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083" windowHeight="10895" activeTab="0"/>
  </bookViews>
  <sheets>
    <sheet name="Назва кафедри!!!" sheetId="1" r:id="rId1"/>
    <sheet name="Spiski" sheetId="2" state="hidden" r:id="rId2"/>
    <sheet name="Лист1" sheetId="3" r:id="rId3"/>
  </sheets>
  <definedNames>
    <definedName name="kaf">'Spiski'!$E$27:$E$85</definedName>
    <definedName name="kafedra">'Spiski'!$A$7:$A$8</definedName>
    <definedName name="sluzhb">'Spiski'!$A$4:$A$5</definedName>
    <definedName name="vk_d">'Spiski'!$A$12:$M$22</definedName>
    <definedName name="vk_max">'Spiski'!$C$12:$C$21</definedName>
    <definedName name="_xlnm.Print_Area" localSheetId="0">'Назва кафедри!!!'!$A$1:$AX$92</definedName>
  </definedNames>
  <calcPr fullCalcOnLoad="1"/>
</workbook>
</file>

<file path=xl/sharedStrings.xml><?xml version="1.0" encoding="utf-8"?>
<sst xmlns="http://schemas.openxmlformats.org/spreadsheetml/2006/main" count="303" uniqueCount="262">
  <si>
    <t>ПІБ викладача</t>
  </si>
  <si>
    <t>Посада</t>
  </si>
  <si>
    <t>Вчене
 звання</t>
  </si>
  <si>
    <t>по кафедрі</t>
  </si>
  <si>
    <t>Основна</t>
  </si>
  <si>
    <t>Сумісництво</t>
  </si>
  <si>
    <t>Ставка</t>
  </si>
  <si>
    <t>№ 
з/п</t>
  </si>
  <si>
    <t>НДС</t>
  </si>
  <si>
    <t>Рік 
народ-
ження</t>
  </si>
  <si>
    <t>письмові</t>
  </si>
  <si>
    <t>усні</t>
  </si>
  <si>
    <t>КП</t>
  </si>
  <si>
    <t>КР</t>
  </si>
  <si>
    <t>Керівництво 
практикою</t>
  </si>
  <si>
    <t>Інші види</t>
  </si>
  <si>
    <t>фахові</t>
  </si>
  <si>
    <t>загальні</t>
  </si>
  <si>
    <t xml:space="preserve">бакалаври </t>
  </si>
  <si>
    <t>магістри</t>
  </si>
  <si>
    <t>навчальна
1-2 курс</t>
  </si>
  <si>
    <t>виробнича
3-4 курс</t>
  </si>
  <si>
    <t>перед-
дипломна
5 курс</t>
  </si>
  <si>
    <t>Усього по кафедрі</t>
  </si>
  <si>
    <t>Науковий
ступінь</t>
  </si>
  <si>
    <t xml:space="preserve">Кількість ставок </t>
  </si>
  <si>
    <t>Кількість годин
(із загального навантаження за рік)</t>
  </si>
  <si>
    <t>Робота з погодинною оплатою в ЗНТУ</t>
  </si>
  <si>
    <t>Завідувач кафедри ____________________________________</t>
  </si>
  <si>
    <t>________________________________________________________</t>
  </si>
  <si>
    <t>(підпис)</t>
  </si>
  <si>
    <t>Декан                       ____________________________________</t>
  </si>
  <si>
    <t>Загаль-
ний 
обсяг 
наван-
таження
 за рік</t>
  </si>
  <si>
    <t>Кількість годин за основним місцем роботи та за сумісництвом</t>
  </si>
  <si>
    <t>Жовтень</t>
  </si>
  <si>
    <t>Квітень</t>
  </si>
  <si>
    <t>Травень</t>
  </si>
  <si>
    <t>Листопад</t>
  </si>
  <si>
    <t>Грудень</t>
  </si>
  <si>
    <t>Січень</t>
  </si>
  <si>
    <t>Березень</t>
  </si>
  <si>
    <t>Лютий</t>
  </si>
  <si>
    <t>середньорічний ставочний обсяг за сумісництвом</t>
  </si>
  <si>
    <t>плановий</t>
  </si>
  <si>
    <t>Посада, науковий ступінь</t>
  </si>
  <si>
    <t>мінімальне</t>
  </si>
  <si>
    <t>навантаження  ( год.)</t>
  </si>
  <si>
    <t>максимальне</t>
  </si>
  <si>
    <t>середнє</t>
  </si>
  <si>
    <t>навантаження ( год.)</t>
  </si>
  <si>
    <t>доцент</t>
  </si>
  <si>
    <t>старший викладач</t>
  </si>
  <si>
    <t>vk</t>
  </si>
  <si>
    <t>zk</t>
  </si>
  <si>
    <t xml:space="preserve"> </t>
  </si>
  <si>
    <t xml:space="preserve">  </t>
  </si>
  <si>
    <t>серед. нав.</t>
  </si>
  <si>
    <t>мінім. нав.</t>
  </si>
  <si>
    <t xml:space="preserve">Примітка : </t>
  </si>
  <si>
    <t>Серпень / Вересень</t>
  </si>
  <si>
    <t>Червень / Липень</t>
  </si>
  <si>
    <t>випускової</t>
  </si>
  <si>
    <t>забезпечуючої</t>
  </si>
  <si>
    <t xml:space="preserve">річний ставочний розподіл навантаження </t>
  </si>
  <si>
    <t>Розрахунок ставок</t>
  </si>
  <si>
    <t>кафедри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</si>
  <si>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</si>
  <si>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</si>
  <si>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</si>
  <si>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</si>
  <si>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</si>
  <si>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</si>
  <si>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</si>
  <si>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</si>
  <si>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</si>
  <si>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</si>
  <si>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</si>
  <si>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</si>
  <si>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</si>
  <si>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</si>
  <si>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</si>
  <si>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</si>
  <si>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</si>
  <si>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</si>
  <si>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</si>
  <si>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</si>
  <si>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</si>
  <si>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</si>
  <si>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</si>
  <si>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</si>
  <si>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</si>
  <si>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</si>
  <si>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</si>
  <si>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</si>
  <si>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</si>
  <si>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</si>
  <si>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</si>
  <si>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</si>
  <si>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</si>
  <si>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</si>
  <si>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</si>
  <si>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</si>
  <si>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</si>
  <si>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</si>
  <si>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</si>
  <si>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</si>
  <si>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</si>
  <si>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</si>
  <si>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</si>
  <si>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</si>
  <si>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Итог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</si>
  <si>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</si>
  <si>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</si>
  <si>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</si>
  <si>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</si>
  <si>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</si>
  <si>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</si>
  <si>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</si>
  <si>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</si>
  <si>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</si>
  <si>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</si>
  <si>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</si>
  <si>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</si>
  <si>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</si>
  <si>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</si>
  <si>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</si>
  <si>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</si>
  <si>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</si>
  <si>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</si>
  <si>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</si>
  <si>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</si>
  <si>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</si>
  <si>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</si>
  <si>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</si>
  <si>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Кільість ставок всього (без НДС)</t>
  </si>
  <si>
    <t>Кількість ставок за основним місцем та за сумісництвом     (без НДС)</t>
  </si>
  <si>
    <t>Примітка</t>
  </si>
  <si>
    <t>*Електропостачання промислових підприємств</t>
  </si>
  <si>
    <t>*Управління фізичною культурою та спортом</t>
  </si>
  <si>
    <t>* - випускові кафедри</t>
  </si>
  <si>
    <t>Столбец1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</si>
  <si>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</si>
  <si>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</si>
  <si>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</si>
  <si>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</si>
  <si>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</si>
  <si>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</si>
  <si>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</si>
  <si>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</si>
  <si>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</si>
  <si>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</si>
  <si>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</si>
  <si>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</si>
  <si>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</si>
  <si>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..</t>
  </si>
  <si>
    <t>..2</t>
  </si>
  <si>
    <t>…</t>
  </si>
  <si>
    <t>Ставочний обсяг</t>
  </si>
  <si>
    <t>Ставочний обсяг за основним місцем роботи</t>
  </si>
  <si>
    <t xml:space="preserve"> по іншій кафедрі</t>
  </si>
  <si>
    <t>Столбец112</t>
  </si>
  <si>
    <t>492</t>
  </si>
  <si>
    <t>503</t>
  </si>
  <si>
    <t>до 0,5 ставки:
- штат;
- сумісництво.</t>
  </si>
  <si>
    <t>штат</t>
  </si>
  <si>
    <t>НДЧ</t>
  </si>
  <si>
    <t>Кількість ставок за основним місцем та за сумісництвом  
   (без НДЧ)</t>
  </si>
  <si>
    <t>Кільість ставок всього
 з погодинною оплатою</t>
  </si>
  <si>
    <t>сумісництво</t>
  </si>
  <si>
    <t>Атестація</t>
  </si>
  <si>
    <t>Дипломування</t>
  </si>
  <si>
    <t>Проведення кваліфікаційного 
екзамену</t>
  </si>
  <si>
    <t>*Фінанси, банківська справа та страхування</t>
  </si>
  <si>
    <t>*Облік і оподаткування</t>
  </si>
  <si>
    <t xml:space="preserve">*Маркетинг та логістика </t>
  </si>
  <si>
    <r>
      <t xml:space="preserve">на     </t>
    </r>
    <r>
      <rPr>
        <b/>
        <u val="single"/>
        <sz val="9"/>
        <rFont val="Arial Cyr"/>
        <family val="0"/>
      </rPr>
      <t>20___/20____</t>
    </r>
    <r>
      <rPr>
        <b/>
        <sz val="9"/>
        <rFont val="Arial Cyr"/>
        <family val="0"/>
      </rPr>
      <t xml:space="preserve">      навчальний рік</t>
    </r>
  </si>
  <si>
    <t>Норматив навчального навантаження  за рік</t>
  </si>
  <si>
    <t>1. Навчальне навантаження голів ЕК та рецензентів  входить до загального числа ставок та зазначається окремо в нижній частині таблиці  у колонці "Робота з погодинною оплатою" ;</t>
  </si>
  <si>
    <t xml:space="preserve">2. В колонку  "Кількість ставок всього"  враховувати ставки з НДЧ та робота з погодинною оплатою. </t>
  </si>
  <si>
    <t>*Фізична терапія та ерготерапія</t>
  </si>
  <si>
    <t>Форма № 7</t>
  </si>
  <si>
    <t>Робота з погодинною оплатою в НУ «Запорізька політехніка»</t>
  </si>
  <si>
    <t>Читання лекцій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</si>
  <si>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</si>
  <si>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</si>
  <si>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</si>
  <si>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консультацій з навчальних дисциплін протягом семестру</t>
  </si>
  <si>
    <t>39</t>
  </si>
  <si>
    <t>47</t>
  </si>
  <si>
    <t>Перевірка і приймання 
контрольних (модульних)
робіт, що виконуються під час аудиторних занять</t>
  </si>
  <si>
    <t>Перевірка і приймання 
контрольних (модульних)
робіт, що виконуються під час самостійної роботи</t>
  </si>
  <si>
    <t>Проведення заліку</t>
  </si>
  <si>
    <t>Проведення  екзаменаційних консультацій</t>
  </si>
  <si>
    <t>Проведення 
семестрових екзаменів</t>
  </si>
  <si>
    <t>Керівництво аспірантами, докторантами, здобувачами, стажуванням викладачів</t>
  </si>
  <si>
    <t>49</t>
  </si>
  <si>
    <t>50</t>
  </si>
  <si>
    <t>512</t>
  </si>
  <si>
    <t xml:space="preserve">асистентська </t>
  </si>
  <si>
    <t xml:space="preserve">Національний університет «Запорізька політехніка» </t>
  </si>
  <si>
    <t>(повне найменування закладу вищої освіти)</t>
  </si>
  <si>
    <t>(прізвище та ініціали)</t>
  </si>
  <si>
    <t>Проведення індивідуальних занять</t>
  </si>
  <si>
    <t>Керівництво і приймання індивідуальних завдань</t>
  </si>
  <si>
    <t>Рефератів, аналітичних 
оглядів, перекладів</t>
  </si>
  <si>
    <t>Розрахункових, графічних та 
розрахунково-графічних
 робіт</t>
  </si>
  <si>
    <t>48</t>
  </si>
  <si>
    <t xml:space="preserve">3. Колонка 50 - " - штат; до 0,5 ставки - сумісництво." - заповнювати обов'язково </t>
  </si>
  <si>
    <r>
      <t xml:space="preserve"> *</t>
    </r>
    <r>
      <rPr>
        <b/>
        <sz val="10"/>
        <rFont val="Arial Cyr"/>
        <family val="0"/>
      </rPr>
      <t>Спеціальна освіта</t>
    </r>
  </si>
  <si>
    <t>зав.кафедри</t>
  </si>
  <si>
    <t>професор</t>
  </si>
  <si>
    <t>викладач, асистент</t>
  </si>
  <si>
    <t>*Автомобілі</t>
  </si>
  <si>
    <t>*Транспортні технології</t>
  </si>
  <si>
    <t>*Двигуни внутрішнього згорання</t>
  </si>
  <si>
    <t>*Технологія авіаційних двигунів</t>
  </si>
  <si>
    <t>*Технологія машинобудування</t>
  </si>
  <si>
    <t>*Металорізальні верстати та інструменти</t>
  </si>
  <si>
    <t>*Деталі машин і підйомно-транспортні механізми</t>
  </si>
  <si>
    <t>*Обробка металів тиском</t>
  </si>
  <si>
    <t xml:space="preserve">  Математика</t>
  </si>
  <si>
    <t>*Фізичне матеріалознавство</t>
  </si>
  <si>
    <t>*Машини і технологія ливарного виробництва</t>
  </si>
  <si>
    <t>*Інтегровані технології зварювання та моделювання конструкцій</t>
  </si>
  <si>
    <t>*Електричні машини</t>
  </si>
  <si>
    <t>*Електричні та електронні апарати</t>
  </si>
  <si>
    <t>*Електропривод та автоматизація промислових установок</t>
  </si>
  <si>
    <t xml:space="preserve">  Фізика</t>
  </si>
  <si>
    <t xml:space="preserve">  Іноземні мови</t>
  </si>
  <si>
    <t>*Будівельне виробництво та управління проєктами</t>
  </si>
  <si>
    <t>*Композиційні матеріали, хімія та технології</t>
  </si>
  <si>
    <t>*Дизайн</t>
  </si>
  <si>
    <t>*Підприємництво, торгівля та біржова діяльність</t>
  </si>
  <si>
    <t xml:space="preserve">  Механіка</t>
  </si>
  <si>
    <t xml:space="preserve">  Охорона праці і навколишнього середовища</t>
  </si>
  <si>
    <t>*Радіотехніка та телекомунікації</t>
  </si>
  <si>
    <t>*Інформаційна безпека та наноелектроніка</t>
  </si>
  <si>
    <t>*Інформаційні технології електронних засобів</t>
  </si>
  <si>
    <t>*Комп’ютерні системи та мережі</t>
  </si>
  <si>
    <t>*Програмні засоби</t>
  </si>
  <si>
    <t>*Системний аналіз та обчислювальна математика</t>
  </si>
  <si>
    <t>*Менеджмент</t>
  </si>
  <si>
    <t xml:space="preserve">  Економічна теорія та підприємництво</t>
  </si>
  <si>
    <t xml:space="preserve">  Фізична культура, олімпійські та неолімпійські види спорту</t>
  </si>
  <si>
    <t>*Міжнародні економічні відносини</t>
  </si>
  <si>
    <t>*Теорія та практика перекладу</t>
  </si>
  <si>
    <t xml:space="preserve">  Українознавство та загальна мовна підготовка</t>
  </si>
  <si>
    <t xml:space="preserve">  Політологія та право</t>
  </si>
  <si>
    <t xml:space="preserve">  Філософія</t>
  </si>
  <si>
    <t>*Туристичний, готельний та ресторанний бізнес</t>
  </si>
  <si>
    <t>*Економіка та митна справа</t>
  </si>
  <si>
    <t xml:space="preserve">  Іноземні мови професійного спілкування</t>
  </si>
  <si>
    <t xml:space="preserve">  Інформаційні технології в туризмі</t>
  </si>
  <si>
    <t>*Конституційне, адміністративне та трудове право</t>
  </si>
  <si>
    <t>*Кримінальне, цивільне та міжнародне право</t>
  </si>
  <si>
    <t>*Загальноправові та політичні науки</t>
  </si>
  <si>
    <t>*Соціальна робота</t>
  </si>
  <si>
    <t>*Психологія</t>
  </si>
  <si>
    <t>*Журналістика</t>
  </si>
  <si>
    <t>Центр доуніверситетської підготовки</t>
  </si>
  <si>
    <t>Навчальний центр «Освіта для бізнесу та кар’єри»</t>
  </si>
  <si>
    <t>Кафедра військової підготовки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</si>
</sst>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;[Red]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;[Red]0"/>
  </numFmts>
  <fonts count="6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7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 Cyr"/>
      <family val="0"/>
    </font>
    <font>
      <b/>
      <i/>
      <sz val="8"/>
      <color indexed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45"/>
      <name val="Arial"/>
      <family val="2"/>
    </font>
    <font>
      <b/>
      <u val="single"/>
      <sz val="9"/>
      <name val="Arial Cyr"/>
      <family val="0"/>
    </font>
    <font>
      <sz val="10"/>
      <name val="Times New Roman"/>
      <family val="1"/>
    </font>
    <font>
      <b/>
      <u val="single"/>
      <sz val="14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88" fontId="6" fillId="0" borderId="0" xfId="0" applyNumberFormat="1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/>
    </xf>
    <xf numFmtId="188" fontId="21" fillId="0" borderId="1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188" fontId="21" fillId="32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88" fontId="13" fillId="0" borderId="10" xfId="0" applyNumberFormat="1" applyFont="1" applyBorder="1" applyAlignment="1" applyProtection="1">
      <alignment horizontal="center" vertical="center"/>
      <protection/>
    </xf>
    <xf numFmtId="188" fontId="1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8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" fontId="21" fillId="0" borderId="10" xfId="0" applyNumberFormat="1" applyFont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2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/>
    </xf>
    <xf numFmtId="188" fontId="21" fillId="0" borderId="17" xfId="0" applyNumberFormat="1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188" fontId="21" fillId="0" borderId="10" xfId="0" applyNumberFormat="1" applyFont="1" applyBorder="1" applyAlignment="1" applyProtection="1">
      <alignment horizontal="center" vertical="center"/>
      <protection locked="0"/>
    </xf>
    <xf numFmtId="188" fontId="21" fillId="0" borderId="10" xfId="0" applyNumberFormat="1" applyFont="1" applyFill="1" applyBorder="1" applyAlignment="1" applyProtection="1">
      <alignment horizontal="center" vertical="center"/>
      <protection locked="0"/>
    </xf>
    <xf numFmtId="188" fontId="13" fillId="0" borderId="10" xfId="0" applyNumberFormat="1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1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88" fontId="13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13" fillId="34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188" fontId="13" fillId="0" borderId="23" xfId="0" applyNumberFormat="1" applyFont="1" applyFill="1" applyBorder="1" applyAlignment="1" applyProtection="1">
      <alignment horizontal="center" vertical="center"/>
      <protection locked="0"/>
    </xf>
    <xf numFmtId="188" fontId="13" fillId="0" borderId="2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 applyProtection="1">
      <alignment horizontal="center" vertical="center"/>
      <protection/>
    </xf>
    <xf numFmtId="2" fontId="13" fillId="0" borderId="23" xfId="0" applyNumberFormat="1" applyFont="1" applyFill="1" applyBorder="1" applyAlignment="1" applyProtection="1">
      <alignment horizontal="center" vertical="center"/>
      <protection locked="0"/>
    </xf>
    <xf numFmtId="2" fontId="13" fillId="0" borderId="23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6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13" fillId="0" borderId="10" xfId="0" applyFont="1" applyBorder="1" applyAlignment="1" applyProtection="1">
      <alignment horizontal="right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textRotation="90"/>
    </xf>
    <xf numFmtId="0" fontId="6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99"/>
  <sheetViews>
    <sheetView showZeros="0" tabSelected="1" view="pageBreakPreview" zoomScale="95" zoomScaleNormal="95" zoomScaleSheetLayoutView="95" workbookViewId="0" topLeftCell="A1">
      <selection activeCell="H9" sqref="H9:H11"/>
    </sheetView>
  </sheetViews>
  <sheetFormatPr defaultColWidth="9.125" defaultRowHeight="12.75" outlineLevelCol="1"/>
  <cols>
    <col min="1" max="1" width="24.00390625" style="1" bestFit="1" customWidth="1"/>
    <col min="2" max="2" width="4.00390625" style="1" customWidth="1"/>
    <col min="3" max="3" width="10.75390625" style="1" customWidth="1"/>
    <col min="4" max="4" width="11.00390625" style="1" customWidth="1"/>
    <col min="5" max="5" width="14.25390625" style="1" bestFit="1" customWidth="1"/>
    <col min="6" max="6" width="10.25390625" style="1" customWidth="1"/>
    <col min="7" max="7" width="9.125" style="1" customWidth="1"/>
    <col min="8" max="8" width="8.625" style="1" bestFit="1" customWidth="1"/>
    <col min="9" max="9" width="7.00390625" style="1" bestFit="1" customWidth="1"/>
    <col min="10" max="10" width="9.875" style="1" customWidth="1"/>
    <col min="11" max="12" width="8.25390625" style="1" customWidth="1"/>
    <col min="13" max="13" width="7.75390625" style="1" customWidth="1"/>
    <col min="14" max="14" width="6.375" style="1" customWidth="1"/>
    <col min="15" max="15" width="7.125" style="1" customWidth="1"/>
    <col min="16" max="16" width="8.25390625" style="1" customWidth="1"/>
    <col min="17" max="17" width="8.625" style="1" customWidth="1"/>
    <col min="18" max="27" width="7.125" style="1" customWidth="1"/>
    <col min="28" max="28" width="6.25390625" style="1" customWidth="1"/>
    <col min="29" max="31" width="8.00390625" style="1" bestFit="1" customWidth="1"/>
    <col min="32" max="32" width="5.375" style="1" customWidth="1"/>
    <col min="33" max="33" width="6.125" style="1" customWidth="1"/>
    <col min="34" max="34" width="5.375" style="1" customWidth="1"/>
    <col min="35" max="35" width="7.25390625" style="1" customWidth="1"/>
    <col min="36" max="36" width="7.00390625" style="1" customWidth="1"/>
    <col min="37" max="37" width="6.875" style="1" customWidth="1"/>
    <col min="38" max="38" width="9.00390625" style="1" customWidth="1"/>
    <col min="39" max="39" width="9.125" style="1" customWidth="1"/>
    <col min="40" max="40" width="7.625" style="1" customWidth="1"/>
    <col min="41" max="43" width="4.875" style="1" customWidth="1"/>
    <col min="44" max="44" width="7.25390625" style="1" customWidth="1"/>
    <col min="45" max="45" width="10.125" style="1" customWidth="1"/>
    <col min="46" max="46" width="10.375" style="27" customWidth="1"/>
    <col min="47" max="47" width="7.125" style="27" customWidth="1"/>
    <col min="48" max="49" width="8.375" style="1" customWidth="1"/>
    <col min="50" max="50" width="10.875" style="70" customWidth="1"/>
    <col min="51" max="51" width="3.25390625" style="1" customWidth="1"/>
    <col min="52" max="52" width="3.625" style="1" customWidth="1"/>
    <col min="53" max="61" width="7.125" style="1" hidden="1" customWidth="1" outlineLevel="1"/>
    <col min="62" max="62" width="3.125" style="1" hidden="1" customWidth="1" outlineLevel="1"/>
    <col min="63" max="65" width="2.00390625" style="1" hidden="1" customWidth="1" outlineLevel="1"/>
    <col min="66" max="66" width="6.125" style="1" hidden="1" customWidth="1" outlineLevel="1"/>
    <col min="67" max="67" width="6.75390625" style="1" hidden="1" customWidth="1" outlineLevel="1"/>
    <col min="68" max="68" width="6.875" style="1" hidden="1" customWidth="1" outlineLevel="1"/>
    <col min="69" max="69" width="8.00390625" style="27" hidden="1" customWidth="1" outlineLevel="1"/>
    <col min="70" max="70" width="8.875" style="1" hidden="1" customWidth="1" outlineLevel="1"/>
    <col min="71" max="71" width="6.875" style="1" hidden="1" customWidth="1" outlineLevel="1"/>
    <col min="72" max="72" width="4.625" style="1" hidden="1" customWidth="1" outlineLevel="1"/>
    <col min="73" max="83" width="5.00390625" style="1" hidden="1" customWidth="1" outlineLevel="1"/>
    <col min="84" max="90" width="1.875" style="1" hidden="1" customWidth="1" outlineLevel="1"/>
    <col min="91" max="91" width="1.875" style="1" hidden="1" customWidth="1" outlineLevel="1" collapsed="1"/>
    <col min="92" max="94" width="9.125" style="1" hidden="1" customWidth="1" outlineLevel="1"/>
    <col min="95" max="95" width="2.125" style="1" customWidth="1" collapsed="1"/>
    <col min="96" max="16384" width="9.125" style="1" customWidth="1"/>
  </cols>
  <sheetData>
    <row r="1" spans="2:92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M1" s="5"/>
      <c r="AQ1" s="152"/>
      <c r="AR1" s="152"/>
      <c r="AS1" s="151"/>
      <c r="AT1" s="151"/>
      <c r="AU1" s="151"/>
      <c r="AV1" s="151"/>
      <c r="AW1" s="151"/>
      <c r="AX1" s="2"/>
      <c r="AY1" s="5"/>
      <c r="CN1" s="5"/>
    </row>
    <row r="2" spans="1:92" ht="18">
      <c r="A2" s="198" t="s">
        <v>199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M2" s="5"/>
      <c r="AQ2" s="152"/>
      <c r="AR2" s="152"/>
      <c r="AS2" s="151"/>
      <c r="AT2" s="151"/>
      <c r="AU2" s="197" t="s">
        <v>180</v>
      </c>
      <c r="AV2" s="197"/>
      <c r="AW2" s="197"/>
      <c r="AX2" s="2"/>
      <c r="AY2" s="5"/>
      <c r="CN2" s="5"/>
    </row>
    <row r="3" spans="1:92" ht="11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99" t="s">
        <v>200</v>
      </c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M3" s="5"/>
      <c r="AP3" s="152"/>
      <c r="AQ3" s="152"/>
      <c r="AR3" s="152"/>
      <c r="AS3" s="152"/>
      <c r="AT3" s="152"/>
      <c r="AU3" s="1"/>
      <c r="AX3" s="2"/>
      <c r="AY3" s="5"/>
      <c r="CN3" s="5"/>
    </row>
    <row r="4" spans="2:92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128"/>
      <c r="AU4" s="128"/>
      <c r="AV4" s="128"/>
      <c r="AW4" s="128"/>
      <c r="AX4" s="6"/>
      <c r="AY4" s="6"/>
      <c r="CN4" s="6"/>
    </row>
    <row r="5" spans="2:92" ht="14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128"/>
      <c r="AU5" s="128"/>
      <c r="AV5" s="128"/>
      <c r="AW5" s="128"/>
      <c r="AX5" s="6"/>
      <c r="AY5" s="6"/>
      <c r="CN5" s="6"/>
    </row>
    <row r="7" spans="3:39" s="119" customFormat="1" ht="30" customHeight="1">
      <c r="C7" s="123" t="s">
        <v>64</v>
      </c>
      <c r="F7" s="166" t="s">
        <v>62</v>
      </c>
      <c r="G7" s="219"/>
      <c r="H7" s="123" t="s">
        <v>65</v>
      </c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160"/>
      <c r="U7" s="160"/>
      <c r="V7" s="160"/>
      <c r="W7" s="160"/>
      <c r="X7" s="160"/>
      <c r="Y7" s="160"/>
      <c r="Z7" s="160"/>
      <c r="AA7" s="160"/>
      <c r="AM7" s="124" t="s">
        <v>175</v>
      </c>
    </row>
    <row r="8" spans="46:69" s="2" customFormat="1" ht="10.5" customHeight="1">
      <c r="AT8" s="28"/>
      <c r="AU8" s="28"/>
      <c r="BQ8" s="28"/>
    </row>
    <row r="9" spans="1:94" s="2" customFormat="1" ht="38.25" customHeight="1">
      <c r="A9" s="165" t="s">
        <v>1</v>
      </c>
      <c r="B9" s="175" t="s">
        <v>7</v>
      </c>
      <c r="C9" s="165" t="s">
        <v>0</v>
      </c>
      <c r="D9" s="165"/>
      <c r="E9" s="165"/>
      <c r="F9" s="192" t="s">
        <v>1</v>
      </c>
      <c r="G9" s="175" t="s">
        <v>24</v>
      </c>
      <c r="H9" s="175" t="s">
        <v>2</v>
      </c>
      <c r="I9" s="175" t="s">
        <v>9</v>
      </c>
      <c r="J9" s="188" t="s">
        <v>182</v>
      </c>
      <c r="K9" s="187" t="s">
        <v>183</v>
      </c>
      <c r="L9" s="187" t="s">
        <v>184</v>
      </c>
      <c r="M9" s="187" t="s">
        <v>185</v>
      </c>
      <c r="N9" s="187" t="s">
        <v>202</v>
      </c>
      <c r="O9" s="187" t="s">
        <v>186</v>
      </c>
      <c r="P9" s="187" t="s">
        <v>189</v>
      </c>
      <c r="Q9" s="187" t="s">
        <v>190</v>
      </c>
      <c r="R9" s="190" t="s">
        <v>203</v>
      </c>
      <c r="S9" s="191"/>
      <c r="T9" s="191"/>
      <c r="U9" s="191"/>
      <c r="V9" s="191"/>
      <c r="W9" s="191"/>
      <c r="X9" s="187" t="s">
        <v>191</v>
      </c>
      <c r="Y9" s="187" t="s">
        <v>192</v>
      </c>
      <c r="Z9" s="171" t="s">
        <v>193</v>
      </c>
      <c r="AA9" s="195"/>
      <c r="AB9" s="195" t="s">
        <v>169</v>
      </c>
      <c r="AC9" s="195"/>
      <c r="AD9" s="195"/>
      <c r="AE9" s="195"/>
      <c r="AF9" s="171" t="s">
        <v>14</v>
      </c>
      <c r="AG9" s="171"/>
      <c r="AH9" s="171"/>
      <c r="AI9" s="171"/>
      <c r="AJ9" s="172" t="s">
        <v>194</v>
      </c>
      <c r="AK9" s="172" t="s">
        <v>15</v>
      </c>
      <c r="AL9" s="175" t="s">
        <v>32</v>
      </c>
      <c r="AM9" s="165" t="s">
        <v>157</v>
      </c>
      <c r="AN9" s="165"/>
      <c r="AO9" s="165"/>
      <c r="AP9" s="165"/>
      <c r="AQ9" s="165"/>
      <c r="AR9" s="170" t="s">
        <v>166</v>
      </c>
      <c r="AS9" s="175" t="s">
        <v>181</v>
      </c>
      <c r="AT9" s="175"/>
      <c r="AU9" s="187" t="s">
        <v>167</v>
      </c>
      <c r="AV9" s="175" t="s">
        <v>176</v>
      </c>
      <c r="AW9" s="170" t="s">
        <v>136</v>
      </c>
      <c r="AX9" s="170" t="s">
        <v>163</v>
      </c>
      <c r="AY9" s="29"/>
      <c r="AZ9" s="29"/>
      <c r="BA9" s="167" t="s">
        <v>6</v>
      </c>
      <c r="BB9" s="168"/>
      <c r="BC9" s="168"/>
      <c r="BD9" s="168"/>
      <c r="BE9" s="169"/>
      <c r="BF9" s="178" t="s">
        <v>135</v>
      </c>
      <c r="BG9" s="184" t="s">
        <v>27</v>
      </c>
      <c r="BH9" s="185"/>
      <c r="BI9" s="170" t="s">
        <v>134</v>
      </c>
      <c r="BP9" s="28"/>
      <c r="CF9" s="29"/>
      <c r="CG9" s="29"/>
      <c r="CH9" s="29"/>
      <c r="CI9" s="29"/>
      <c r="CJ9" s="29"/>
      <c r="CK9" s="29"/>
      <c r="CL9" s="29"/>
      <c r="CM9" s="30"/>
      <c r="CN9" s="29"/>
      <c r="CO9" s="29"/>
      <c r="CP9" s="29"/>
    </row>
    <row r="10" spans="1:94" s="2" customFormat="1" ht="11.25" customHeight="1">
      <c r="A10" s="165"/>
      <c r="B10" s="175"/>
      <c r="C10" s="165"/>
      <c r="D10" s="165"/>
      <c r="E10" s="165"/>
      <c r="F10" s="193"/>
      <c r="G10" s="175"/>
      <c r="H10" s="175"/>
      <c r="I10" s="175"/>
      <c r="J10" s="188"/>
      <c r="K10" s="187"/>
      <c r="L10" s="187"/>
      <c r="M10" s="187"/>
      <c r="N10" s="187"/>
      <c r="O10" s="187"/>
      <c r="P10" s="187"/>
      <c r="Q10" s="187"/>
      <c r="R10" s="172" t="s">
        <v>204</v>
      </c>
      <c r="S10" s="172" t="s">
        <v>205</v>
      </c>
      <c r="T10" s="195" t="s">
        <v>12</v>
      </c>
      <c r="U10" s="195"/>
      <c r="V10" s="195" t="s">
        <v>13</v>
      </c>
      <c r="W10" s="195"/>
      <c r="X10" s="188"/>
      <c r="Y10" s="187"/>
      <c r="Z10" s="188" t="s">
        <v>10</v>
      </c>
      <c r="AA10" s="188" t="s">
        <v>11</v>
      </c>
      <c r="AB10" s="195" t="s">
        <v>18</v>
      </c>
      <c r="AC10" s="195"/>
      <c r="AD10" s="195" t="s">
        <v>19</v>
      </c>
      <c r="AE10" s="195"/>
      <c r="AF10" s="171"/>
      <c r="AG10" s="171"/>
      <c r="AH10" s="171"/>
      <c r="AI10" s="171"/>
      <c r="AJ10" s="173"/>
      <c r="AK10" s="173"/>
      <c r="AL10" s="175"/>
      <c r="AM10" s="170" t="s">
        <v>33</v>
      </c>
      <c r="AN10" s="170" t="s">
        <v>158</v>
      </c>
      <c r="AO10" s="186" t="s">
        <v>5</v>
      </c>
      <c r="AP10" s="186"/>
      <c r="AQ10" s="186"/>
      <c r="AR10" s="170"/>
      <c r="AS10" s="170" t="s">
        <v>26</v>
      </c>
      <c r="AT10" s="187" t="s">
        <v>25</v>
      </c>
      <c r="AU10" s="187"/>
      <c r="AV10" s="175"/>
      <c r="AW10" s="170"/>
      <c r="AX10" s="170"/>
      <c r="AY10" s="29"/>
      <c r="AZ10" s="29"/>
      <c r="BA10" s="176" t="s">
        <v>33</v>
      </c>
      <c r="BB10" s="178" t="s">
        <v>4</v>
      </c>
      <c r="BC10" s="180" t="s">
        <v>5</v>
      </c>
      <c r="BD10" s="181"/>
      <c r="BE10" s="182"/>
      <c r="BF10" s="183"/>
      <c r="BG10" s="178" t="s">
        <v>26</v>
      </c>
      <c r="BH10" s="178" t="s">
        <v>25</v>
      </c>
      <c r="BI10" s="170"/>
      <c r="BP10" s="28"/>
      <c r="BT10" s="33"/>
      <c r="BU10" s="33"/>
      <c r="BV10" s="33"/>
      <c r="BW10" s="33"/>
      <c r="BX10" s="33"/>
      <c r="BY10" s="33" t="s">
        <v>63</v>
      </c>
      <c r="BZ10" s="33"/>
      <c r="CA10" s="33"/>
      <c r="CB10" s="33"/>
      <c r="CC10" s="33"/>
      <c r="CD10" s="34"/>
      <c r="CF10" s="29"/>
      <c r="CG10" s="29"/>
      <c r="CH10" s="29"/>
      <c r="CI10" s="29"/>
      <c r="CJ10" s="29"/>
      <c r="CK10" s="29"/>
      <c r="CL10" s="29"/>
      <c r="CM10" s="31"/>
      <c r="CN10" s="29"/>
      <c r="CO10" s="29"/>
      <c r="CP10" s="29"/>
    </row>
    <row r="11" spans="1:94" s="2" customFormat="1" ht="101.25" customHeight="1">
      <c r="A11" s="165"/>
      <c r="B11" s="175"/>
      <c r="C11" s="165"/>
      <c r="D11" s="165"/>
      <c r="E11" s="165"/>
      <c r="F11" s="194"/>
      <c r="G11" s="175"/>
      <c r="H11" s="175"/>
      <c r="I11" s="175"/>
      <c r="J11" s="188"/>
      <c r="K11" s="187"/>
      <c r="L11" s="187"/>
      <c r="M11" s="187"/>
      <c r="N11" s="187"/>
      <c r="O11" s="187"/>
      <c r="P11" s="187"/>
      <c r="Q11" s="187"/>
      <c r="R11" s="174"/>
      <c r="S11" s="196"/>
      <c r="T11" s="153" t="s">
        <v>16</v>
      </c>
      <c r="U11" s="153" t="s">
        <v>17</v>
      </c>
      <c r="V11" s="153" t="s">
        <v>16</v>
      </c>
      <c r="W11" s="153" t="s">
        <v>17</v>
      </c>
      <c r="X11" s="188"/>
      <c r="Y11" s="187"/>
      <c r="Z11" s="188"/>
      <c r="AA11" s="188"/>
      <c r="AB11" s="126" t="s">
        <v>170</v>
      </c>
      <c r="AC11" s="126" t="s">
        <v>171</v>
      </c>
      <c r="AD11" s="126" t="s">
        <v>170</v>
      </c>
      <c r="AE11" s="126" t="s">
        <v>171</v>
      </c>
      <c r="AF11" s="126" t="s">
        <v>20</v>
      </c>
      <c r="AG11" s="126" t="s">
        <v>21</v>
      </c>
      <c r="AH11" s="126" t="s">
        <v>198</v>
      </c>
      <c r="AI11" s="126" t="s">
        <v>22</v>
      </c>
      <c r="AJ11" s="174"/>
      <c r="AK11" s="174"/>
      <c r="AL11" s="175"/>
      <c r="AM11" s="170"/>
      <c r="AN11" s="170"/>
      <c r="AO11" s="4" t="s">
        <v>3</v>
      </c>
      <c r="AP11" s="4" t="s">
        <v>159</v>
      </c>
      <c r="AQ11" s="4" t="s">
        <v>165</v>
      </c>
      <c r="AR11" s="170"/>
      <c r="AS11" s="170"/>
      <c r="AT11" s="187"/>
      <c r="AU11" s="187"/>
      <c r="AV11" s="175"/>
      <c r="AW11" s="170"/>
      <c r="AX11" s="170"/>
      <c r="AY11" s="25"/>
      <c r="AZ11" s="25"/>
      <c r="BA11" s="177"/>
      <c r="BB11" s="179"/>
      <c r="BC11" s="4" t="s">
        <v>3</v>
      </c>
      <c r="BD11" s="39"/>
      <c r="BE11" s="35" t="s">
        <v>8</v>
      </c>
      <c r="BF11" s="179"/>
      <c r="BG11" s="179"/>
      <c r="BH11" s="179"/>
      <c r="BI11" s="170"/>
      <c r="BJ11" s="36"/>
      <c r="BK11" s="36"/>
      <c r="BL11" s="36"/>
      <c r="BM11" s="36"/>
      <c r="BN11" s="36"/>
      <c r="BO11" s="36"/>
      <c r="BP11" s="37"/>
      <c r="BQ11" s="36"/>
      <c r="BR11" s="32" t="s">
        <v>42</v>
      </c>
      <c r="BS11" s="38" t="s">
        <v>43</v>
      </c>
      <c r="BT11" s="39" t="s">
        <v>59</v>
      </c>
      <c r="BU11" s="39" t="s">
        <v>34</v>
      </c>
      <c r="BV11" s="39" t="s">
        <v>37</v>
      </c>
      <c r="BW11" s="39" t="s">
        <v>38</v>
      </c>
      <c r="BX11" s="39" t="s">
        <v>39</v>
      </c>
      <c r="BY11" s="39" t="s">
        <v>41</v>
      </c>
      <c r="BZ11" s="39" t="s">
        <v>40</v>
      </c>
      <c r="CA11" s="39" t="s">
        <v>35</v>
      </c>
      <c r="CB11" s="39" t="s">
        <v>36</v>
      </c>
      <c r="CC11" s="39" t="s">
        <v>60</v>
      </c>
      <c r="CD11" s="39"/>
      <c r="CE11" s="36"/>
      <c r="CF11" s="25"/>
      <c r="CG11" s="25"/>
      <c r="CH11" s="25"/>
      <c r="CI11" s="25"/>
      <c r="CJ11" s="25"/>
      <c r="CK11" s="25"/>
      <c r="CL11" s="25"/>
      <c r="CM11" s="26"/>
      <c r="CN11" s="25"/>
      <c r="CO11" s="25"/>
      <c r="CP11" s="25"/>
    </row>
    <row r="12" spans="1:94" s="158" customFormat="1" ht="12.75" customHeight="1">
      <c r="A12" s="154">
        <v>1</v>
      </c>
      <c r="B12" s="154" t="s">
        <v>66</v>
      </c>
      <c r="C12" s="154" t="s">
        <v>67</v>
      </c>
      <c r="D12" s="154" t="s">
        <v>68</v>
      </c>
      <c r="E12" s="154" t="s">
        <v>69</v>
      </c>
      <c r="F12" s="154" t="s">
        <v>70</v>
      </c>
      <c r="G12" s="154" t="s">
        <v>71</v>
      </c>
      <c r="H12" s="154" t="s">
        <v>72</v>
      </c>
      <c r="I12" s="154" t="s">
        <v>73</v>
      </c>
      <c r="J12" s="154" t="s">
        <v>74</v>
      </c>
      <c r="K12" s="154" t="s">
        <v>75</v>
      </c>
      <c r="L12" s="154" t="s">
        <v>76</v>
      </c>
      <c r="M12" s="154" t="s">
        <v>77</v>
      </c>
      <c r="N12" s="154" t="s">
        <v>78</v>
      </c>
      <c r="O12" s="154" t="s">
        <v>79</v>
      </c>
      <c r="P12" s="154" t="s">
        <v>80</v>
      </c>
      <c r="Q12" s="154" t="s">
        <v>81</v>
      </c>
      <c r="R12" s="154" t="s">
        <v>82</v>
      </c>
      <c r="S12" s="154" t="s">
        <v>83</v>
      </c>
      <c r="T12" s="154" t="s">
        <v>84</v>
      </c>
      <c r="U12" s="154" t="s">
        <v>85</v>
      </c>
      <c r="V12" s="154" t="s">
        <v>86</v>
      </c>
      <c r="W12" s="154" t="s">
        <v>87</v>
      </c>
      <c r="X12" s="154" t="s">
        <v>88</v>
      </c>
      <c r="Y12" s="154" t="s">
        <v>89</v>
      </c>
      <c r="Z12" s="154" t="s">
        <v>90</v>
      </c>
      <c r="AA12" s="154" t="s">
        <v>91</v>
      </c>
      <c r="AB12" s="154" t="s">
        <v>92</v>
      </c>
      <c r="AC12" s="154" t="s">
        <v>93</v>
      </c>
      <c r="AD12" s="154" t="s">
        <v>94</v>
      </c>
      <c r="AE12" s="154" t="s">
        <v>95</v>
      </c>
      <c r="AF12" s="154" t="s">
        <v>96</v>
      </c>
      <c r="AG12" s="154" t="s">
        <v>97</v>
      </c>
      <c r="AH12" s="154" t="s">
        <v>98</v>
      </c>
      <c r="AI12" s="154" t="s">
        <v>99</v>
      </c>
      <c r="AJ12" s="154" t="s">
        <v>100</v>
      </c>
      <c r="AK12" s="154" t="s">
        <v>101</v>
      </c>
      <c r="AL12" s="154" t="s">
        <v>102</v>
      </c>
      <c r="AM12" s="154" t="s">
        <v>187</v>
      </c>
      <c r="AN12" s="154" t="s">
        <v>103</v>
      </c>
      <c r="AO12" s="154" t="s">
        <v>104</v>
      </c>
      <c r="AP12" s="154" t="s">
        <v>105</v>
      </c>
      <c r="AQ12" s="154" t="s">
        <v>106</v>
      </c>
      <c r="AR12" s="154" t="s">
        <v>107</v>
      </c>
      <c r="AS12" s="154" t="s">
        <v>108</v>
      </c>
      <c r="AT12" s="154" t="s">
        <v>109</v>
      </c>
      <c r="AU12" s="154" t="s">
        <v>188</v>
      </c>
      <c r="AV12" s="154" t="s">
        <v>206</v>
      </c>
      <c r="AW12" s="154" t="s">
        <v>195</v>
      </c>
      <c r="AX12" s="154" t="s">
        <v>196</v>
      </c>
      <c r="AY12" s="155" t="s">
        <v>154</v>
      </c>
      <c r="AZ12" s="155" t="s">
        <v>156</v>
      </c>
      <c r="BA12" s="156" t="s">
        <v>147</v>
      </c>
      <c r="BB12" s="156" t="s">
        <v>148</v>
      </c>
      <c r="BC12" s="156" t="s">
        <v>149</v>
      </c>
      <c r="BD12" s="156" t="s">
        <v>160</v>
      </c>
      <c r="BE12" s="156" t="s">
        <v>150</v>
      </c>
      <c r="BF12" s="156" t="s">
        <v>151</v>
      </c>
      <c r="BG12" s="156" t="s">
        <v>152</v>
      </c>
      <c r="BH12" s="156" t="s">
        <v>153</v>
      </c>
      <c r="BI12" s="156" t="s">
        <v>141</v>
      </c>
      <c r="BJ12" s="156" t="s">
        <v>142</v>
      </c>
      <c r="BK12" s="156" t="s">
        <v>143</v>
      </c>
      <c r="BL12" s="156" t="s">
        <v>144</v>
      </c>
      <c r="BM12" s="156" t="s">
        <v>145</v>
      </c>
      <c r="BN12" s="156" t="s">
        <v>146</v>
      </c>
      <c r="BO12" s="156" t="s">
        <v>140</v>
      </c>
      <c r="BP12" s="157" t="s">
        <v>161</v>
      </c>
      <c r="BQ12" s="156" t="s">
        <v>162</v>
      </c>
      <c r="BR12" s="156" t="s">
        <v>197</v>
      </c>
      <c r="BS12" s="156" t="s">
        <v>111</v>
      </c>
      <c r="BT12" s="156" t="s">
        <v>112</v>
      </c>
      <c r="BU12" s="156" t="s">
        <v>113</v>
      </c>
      <c r="BV12" s="156" t="s">
        <v>114</v>
      </c>
      <c r="BW12" s="156" t="s">
        <v>115</v>
      </c>
      <c r="BX12" s="156" t="s">
        <v>116</v>
      </c>
      <c r="BY12" s="156" t="s">
        <v>117</v>
      </c>
      <c r="BZ12" s="156" t="s">
        <v>118</v>
      </c>
      <c r="CA12" s="156" t="s">
        <v>119</v>
      </c>
      <c r="CB12" s="156" t="s">
        <v>120</v>
      </c>
      <c r="CC12" s="156" t="s">
        <v>121</v>
      </c>
      <c r="CD12" s="156" t="s">
        <v>122</v>
      </c>
      <c r="CE12" s="156" t="s">
        <v>123</v>
      </c>
      <c r="CF12" s="155" t="s">
        <v>124</v>
      </c>
      <c r="CG12" s="155" t="s">
        <v>125</v>
      </c>
      <c r="CH12" s="155" t="s">
        <v>126</v>
      </c>
      <c r="CI12" s="155" t="s">
        <v>127</v>
      </c>
      <c r="CJ12" s="155" t="s">
        <v>128</v>
      </c>
      <c r="CK12" s="155" t="s">
        <v>129</v>
      </c>
      <c r="CL12" s="155" t="s">
        <v>130</v>
      </c>
      <c r="CM12" s="155" t="s">
        <v>131</v>
      </c>
      <c r="CN12" s="155" t="s">
        <v>132</v>
      </c>
      <c r="CO12" s="155" t="s">
        <v>133</v>
      </c>
      <c r="CP12" s="155" t="s">
        <v>155</v>
      </c>
    </row>
    <row r="13" spans="1:94" s="58" customFormat="1" ht="12" customHeight="1">
      <c r="A13" s="73"/>
      <c r="B13" s="52">
        <v>1</v>
      </c>
      <c r="C13" s="76"/>
      <c r="D13" s="77"/>
      <c r="E13" s="78"/>
      <c r="F13" s="79"/>
      <c r="G13" s="79"/>
      <c r="H13" s="79"/>
      <c r="I13" s="79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69">
        <f aca="true" t="shared" si="0" ref="AL13:AL44">IF(J13&gt;250,SUM(J13:AK13)-J13+250,SUM(J13:AK13))</f>
        <v>0</v>
      </c>
      <c r="AM13" s="57">
        <f>AV13*(AN13+AO13)</f>
        <v>0</v>
      </c>
      <c r="AN13" s="91">
        <f aca="true" t="shared" si="1" ref="AN13:AN44">IF(AX13="сумісництво",,AR13-AO13)</f>
        <v>0</v>
      </c>
      <c r="AO13" s="91">
        <f aca="true" t="shared" si="2" ref="AO13:AO44">MIN(IF(AX13="сумісництво",AR13,IF(AR13&gt;1,AR13-1,0)),0.5)</f>
        <v>0</v>
      </c>
      <c r="AP13" s="92"/>
      <c r="AQ13" s="92"/>
      <c r="AR13" s="54">
        <f aca="true" t="shared" si="3" ref="AR13:AR44">IF(OR(AV13="",AV13=0),0,IF(AND(AS13&gt;0,FLOOR((AL13-AS13)/AV13,0.05)+AP13+AQ13&gt;1.5),MIN(1.5-AP13-AQ13,FLOOR((AL13-AS13)/AV13,0.05)),MIN(1.5-AP13-AQ13,FLOOR((AL13)/AV13,0.05),IF(AX13="сумісництво",0.5,5))))</f>
        <v>0</v>
      </c>
      <c r="AS13" s="80"/>
      <c r="AT13" s="120">
        <f aca="true" t="shared" si="4" ref="AT13:AT44">IF(AV13=0,0,AS13/AV13)</f>
        <v>0</v>
      </c>
      <c r="AU13" s="101">
        <f aca="true" t="shared" si="5" ref="AU13:AU76">AR13+AP13+AT13</f>
        <v>0</v>
      </c>
      <c r="AV13" s="53">
        <f aca="true" ca="1" t="shared" si="6" ref="AV13:AV44">INDEX(vk_d,IF(ISERROR(MATCH(A13,OFFSET(vk_d,0,0,,1),0)),12,MATCH(A13,OFFSET(vk_d,0,0,,1),0)),3-IF(INDEX(sluzhb,2,0)=CM13,1,IF(INDEX(sluzhb,1,0)=CM13,-1,0))+IF(INDEX(kafedra,2,0)=$F$7,5,0))*(A13&lt;&gt;"")*(A13&lt;&gt;0)</f>
        <v>0</v>
      </c>
      <c r="AW13" s="80"/>
      <c r="AX13" s="161" t="s">
        <v>164</v>
      </c>
      <c r="AY13" s="82"/>
      <c r="AZ13" s="55"/>
      <c r="BA13" s="56">
        <f>CEILING(AL13-MIN(BG13,AL13-AV13*(BB13+BC13)),0.1)</f>
        <v>0</v>
      </c>
      <c r="BB13" s="56">
        <f>IF(ISERROR(IF(CEILING(AL13/AV13,0.01)&gt;1,1,CEILING(AL13/AV13,0.01))),0,IF(CEILING(AL13/AV13,0.01)&gt;1,1,CEILING(AL13/AV13,0.01)))</f>
        <v>0</v>
      </c>
      <c r="BC13" s="56">
        <f>IF(ISERROR(MIN(IF(CEILING(AL13/AV13,0.01)&lt;=1,0,CEILING((AL13)/AV13-1,0.01)),0.5)),0,MIN(IF(CEILING(AL13/AV13,0.01)&lt;=1,0,CEILING((AL13)/AV13-1,0.01)),0.5))</f>
        <v>0</v>
      </c>
      <c r="BD13" s="56">
        <f>AP13</f>
        <v>0</v>
      </c>
      <c r="BE13" s="56">
        <f>AQ13</f>
        <v>0</v>
      </c>
      <c r="BF13" s="56">
        <f>BB13+BC13+BD13</f>
        <v>0</v>
      </c>
      <c r="BG13" s="57"/>
      <c r="BH13" s="56">
        <f>CEILING(BG13/840,0.01)</f>
        <v>0</v>
      </c>
      <c r="BI13" s="56">
        <f>BB13+BC13+BH13+BE13+BD13</f>
        <v>0</v>
      </c>
      <c r="BN13" s="59">
        <f>AL13-BA13</f>
        <v>0</v>
      </c>
      <c r="BO13" s="58">
        <f>BQ13-AV13</f>
        <v>0</v>
      </c>
      <c r="BP13" s="60">
        <f>BQ13-AV13*BS13</f>
        <v>0</v>
      </c>
      <c r="BQ13" s="58">
        <f>BR13*AV13</f>
        <v>0</v>
      </c>
      <c r="BR13" s="61">
        <f>CEILING(SUM(BT13:CC13)/10,0.001)</f>
        <v>0</v>
      </c>
      <c r="BS13" s="56">
        <f>AR13</f>
        <v>0</v>
      </c>
      <c r="BT13" s="62">
        <f aca="true" t="shared" si="7" ref="BT13:CC13">BS13</f>
        <v>0</v>
      </c>
      <c r="BU13" s="62">
        <f t="shared" si="7"/>
        <v>0</v>
      </c>
      <c r="BV13" s="62">
        <f t="shared" si="7"/>
        <v>0</v>
      </c>
      <c r="BW13" s="62">
        <f t="shared" si="7"/>
        <v>0</v>
      </c>
      <c r="BX13" s="62">
        <f t="shared" si="7"/>
        <v>0</v>
      </c>
      <c r="BY13" s="62">
        <f t="shared" si="7"/>
        <v>0</v>
      </c>
      <c r="BZ13" s="62">
        <f t="shared" si="7"/>
        <v>0</v>
      </c>
      <c r="CA13" s="62">
        <f t="shared" si="7"/>
        <v>0</v>
      </c>
      <c r="CB13" s="62">
        <f t="shared" si="7"/>
        <v>0</v>
      </c>
      <c r="CC13" s="62">
        <f t="shared" si="7"/>
        <v>0</v>
      </c>
      <c r="CD13" s="63">
        <f>CC13</f>
        <v>0</v>
      </c>
      <c r="CF13" s="55"/>
      <c r="CG13" s="55"/>
      <c r="CH13" s="55"/>
      <c r="CI13" s="55"/>
      <c r="CJ13" s="55"/>
      <c r="CK13" s="55"/>
      <c r="CL13" s="55"/>
      <c r="CM13" s="64"/>
      <c r="CN13" s="55"/>
      <c r="CO13" s="55"/>
      <c r="CP13" s="55"/>
    </row>
    <row r="14" spans="1:94" s="58" customFormat="1" ht="12" customHeight="1">
      <c r="A14" s="73"/>
      <c r="B14" s="52">
        <f>B13+1</f>
        <v>2</v>
      </c>
      <c r="C14" s="76"/>
      <c r="D14" s="77"/>
      <c r="E14" s="78"/>
      <c r="F14" s="79"/>
      <c r="G14" s="79"/>
      <c r="H14" s="79"/>
      <c r="I14" s="79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8"/>
      <c r="AC14" s="107"/>
      <c r="AD14" s="107"/>
      <c r="AE14" s="107"/>
      <c r="AF14" s="107"/>
      <c r="AG14" s="107"/>
      <c r="AH14" s="107"/>
      <c r="AI14" s="107"/>
      <c r="AJ14" s="107"/>
      <c r="AK14" s="107"/>
      <c r="AL14" s="69">
        <f t="shared" si="0"/>
        <v>0</v>
      </c>
      <c r="AM14" s="57">
        <f>AV14*(AN14+AO14)</f>
        <v>0</v>
      </c>
      <c r="AN14" s="91">
        <f t="shared" si="1"/>
        <v>0</v>
      </c>
      <c r="AO14" s="91">
        <f t="shared" si="2"/>
        <v>0</v>
      </c>
      <c r="AP14" s="92"/>
      <c r="AQ14" s="92"/>
      <c r="AR14" s="54">
        <f t="shared" si="3"/>
        <v>0</v>
      </c>
      <c r="AS14" s="80"/>
      <c r="AT14" s="120">
        <f t="shared" si="4"/>
        <v>0</v>
      </c>
      <c r="AU14" s="101">
        <f t="shared" si="5"/>
        <v>0</v>
      </c>
      <c r="AV14" s="53">
        <f ca="1" t="shared" si="6"/>
        <v>0</v>
      </c>
      <c r="AW14" s="80"/>
      <c r="AX14" s="161" t="s">
        <v>168</v>
      </c>
      <c r="AY14" s="83"/>
      <c r="BA14" s="56">
        <f>CEILING(AL14-MIN(BG14,AL14-AV14*(BB14+BC14)),0.1)</f>
        <v>0</v>
      </c>
      <c r="BB14" s="56">
        <f>IF(ISERROR(IF(CEILING(AL14/AV14,0.01)&gt;1,1,CEILING(AL14/AV14,0.01))),0,IF(CEILING(AL14/AV14,0.01)&gt;1,1,CEILING(AL14/AV14,0.01)))</f>
        <v>0</v>
      </c>
      <c r="BC14" s="56">
        <f>IF(ISERROR(MIN(IF(CEILING(AL14/AV14,0.01)&lt;=1,0,CEILING((AL14)/AV14-1,0.01)),0.5)),0,MIN(IF(CEILING(AL14/AV14,0.01)&lt;=1,0,CEILING((AL14)/AV14-1,0.01)),0.5))</f>
        <v>0</v>
      </c>
      <c r="BD14" s="56">
        <f>AP14</f>
        <v>0</v>
      </c>
      <c r="BE14" s="56">
        <f>AQ14</f>
        <v>0</v>
      </c>
      <c r="BF14" s="56">
        <f>BB14+BC14+BD14</f>
        <v>0</v>
      </c>
      <c r="BG14" s="57"/>
      <c r="BH14" s="56">
        <f aca="true" t="shared" si="8" ref="BH14:BH74">CEILING(BG14/840,0.01)</f>
        <v>0</v>
      </c>
      <c r="BI14" s="56">
        <f>BB14+BC14+BH14+BE14+BD14</f>
        <v>0</v>
      </c>
      <c r="BN14" s="59">
        <f>AL14-BA14</f>
        <v>0</v>
      </c>
      <c r="BO14" s="58">
        <f>BQ14-AV14</f>
        <v>0</v>
      </c>
      <c r="BP14" s="60">
        <f>BQ14-AV14*BS14</f>
        <v>0</v>
      </c>
      <c r="BQ14" s="58">
        <f>BR14*AV14</f>
        <v>0</v>
      </c>
      <c r="BR14" s="61">
        <f>CEILING(SUM(BT14:CC14)/10,0.001)</f>
        <v>0</v>
      </c>
      <c r="BS14" s="56">
        <f>AR14</f>
        <v>0</v>
      </c>
      <c r="BT14" s="62">
        <f aca="true" t="shared" si="9" ref="BT14:CD14">BS14</f>
        <v>0</v>
      </c>
      <c r="BU14" s="62">
        <f t="shared" si="9"/>
        <v>0</v>
      </c>
      <c r="BV14" s="62">
        <f t="shared" si="9"/>
        <v>0</v>
      </c>
      <c r="BW14" s="62">
        <f t="shared" si="9"/>
        <v>0</v>
      </c>
      <c r="BX14" s="62">
        <f t="shared" si="9"/>
        <v>0</v>
      </c>
      <c r="BY14" s="62">
        <f t="shared" si="9"/>
        <v>0</v>
      </c>
      <c r="BZ14" s="62">
        <f t="shared" si="9"/>
        <v>0</v>
      </c>
      <c r="CA14" s="62">
        <f t="shared" si="9"/>
        <v>0</v>
      </c>
      <c r="CB14" s="62">
        <f t="shared" si="9"/>
        <v>0</v>
      </c>
      <c r="CC14" s="62">
        <f t="shared" si="9"/>
        <v>0</v>
      </c>
      <c r="CD14" s="63">
        <f t="shared" si="9"/>
        <v>0</v>
      </c>
      <c r="CM14" s="64"/>
      <c r="CP14" s="65"/>
    </row>
    <row r="15" spans="1:94" s="58" customFormat="1" ht="12" customHeight="1">
      <c r="A15" s="73"/>
      <c r="B15" s="52">
        <f aca="true" t="shared" si="10" ref="B15:B78">B14+1</f>
        <v>3</v>
      </c>
      <c r="C15" s="76"/>
      <c r="D15" s="77"/>
      <c r="E15" s="78"/>
      <c r="F15" s="79"/>
      <c r="G15" s="79"/>
      <c r="H15" s="79"/>
      <c r="I15" s="79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68">
        <f t="shared" si="0"/>
        <v>0</v>
      </c>
      <c r="AM15" s="57">
        <f aca="true" t="shared" si="11" ref="AM15:AM74">AV15*(AN15+AO15)</f>
        <v>0</v>
      </c>
      <c r="AN15" s="91">
        <f t="shared" si="1"/>
        <v>0</v>
      </c>
      <c r="AO15" s="91">
        <f t="shared" si="2"/>
        <v>0</v>
      </c>
      <c r="AP15" s="92"/>
      <c r="AQ15" s="92"/>
      <c r="AR15" s="54">
        <f t="shared" si="3"/>
        <v>0</v>
      </c>
      <c r="AS15" s="80"/>
      <c r="AT15" s="120">
        <f t="shared" si="4"/>
        <v>0</v>
      </c>
      <c r="AU15" s="101">
        <f t="shared" si="5"/>
        <v>0</v>
      </c>
      <c r="AV15" s="53">
        <f ca="1" t="shared" si="6"/>
        <v>0</v>
      </c>
      <c r="AW15" s="80"/>
      <c r="AX15" s="111"/>
      <c r="AY15" s="83"/>
      <c r="BA15" s="56">
        <f aca="true" t="shared" si="12" ref="BA15:BA74">CEILING(AL15-MIN(BG15,AL15-AV15*(BB15+BC15)),0.1)</f>
        <v>0</v>
      </c>
      <c r="BB15" s="56">
        <f aca="true" t="shared" si="13" ref="BB15:BB74">IF(ISERROR(IF(CEILING(AL15/AV15,0.01)&gt;1,1,CEILING(AL15/AV15,0.01))),0,IF(CEILING(AL15/AV15,0.01)&gt;1,1,CEILING(AL15/AV15,0.01)))</f>
        <v>0</v>
      </c>
      <c r="BC15" s="56">
        <f aca="true" t="shared" si="14" ref="BC15:BC74">IF(ISERROR(MIN(IF(CEILING(AL15/AV15,0.01)&lt;=1,0,CEILING((AL15)/AV15-1,0.01)),0.5)),0,MIN(IF(CEILING(AL15/AV15,0.01)&lt;=1,0,CEILING((AL15)/AV15-1,0.01)),0.5))</f>
        <v>0</v>
      </c>
      <c r="BD15" s="56">
        <f aca="true" t="shared" si="15" ref="BD15:BD74">AP15</f>
        <v>0</v>
      </c>
      <c r="BE15" s="56">
        <f aca="true" t="shared" si="16" ref="BE15:BE74">AQ15</f>
        <v>0</v>
      </c>
      <c r="BF15" s="56">
        <f aca="true" t="shared" si="17" ref="BF15:BF74">BB15+BC15+BD15</f>
        <v>0</v>
      </c>
      <c r="BG15" s="57"/>
      <c r="BH15" s="56">
        <f t="shared" si="8"/>
        <v>0</v>
      </c>
      <c r="BI15" s="56">
        <f aca="true" t="shared" si="18" ref="BI15:BI74">BB15+BC15+BH15+BE15+BD15</f>
        <v>0</v>
      </c>
      <c r="BN15" s="59">
        <f aca="true" t="shared" si="19" ref="BN15:BN74">AL15-BA15</f>
        <v>0</v>
      </c>
      <c r="BO15" s="58">
        <f aca="true" t="shared" si="20" ref="BO15:BO74">BQ15-AV15</f>
        <v>0</v>
      </c>
      <c r="BP15" s="60">
        <f aca="true" t="shared" si="21" ref="BP15:BP74">BQ15-AV15*BS15</f>
        <v>0</v>
      </c>
      <c r="BQ15" s="58">
        <f aca="true" t="shared" si="22" ref="BQ15:BQ74">BR15*AV15</f>
        <v>0</v>
      </c>
      <c r="BR15" s="61">
        <f aca="true" t="shared" si="23" ref="BR15:BR74">CEILING(SUM(BT15:CC15)/10,0.001)</f>
        <v>0</v>
      </c>
      <c r="BS15" s="56">
        <f aca="true" t="shared" si="24" ref="BS15:BS74">AR15</f>
        <v>0</v>
      </c>
      <c r="BT15" s="62">
        <f aca="true" t="shared" si="25" ref="BT15:BT74">BS15</f>
        <v>0</v>
      </c>
      <c r="BU15" s="62">
        <f aca="true" t="shared" si="26" ref="BU15:BU74">BT15</f>
        <v>0</v>
      </c>
      <c r="BV15" s="62">
        <f aca="true" t="shared" si="27" ref="BV15:BV74">BU15</f>
        <v>0</v>
      </c>
      <c r="BW15" s="62">
        <f aca="true" t="shared" si="28" ref="BW15:BW74">BV15</f>
        <v>0</v>
      </c>
      <c r="BX15" s="62">
        <f aca="true" t="shared" si="29" ref="BX15:BX74">BW15</f>
        <v>0</v>
      </c>
      <c r="BY15" s="62">
        <f aca="true" t="shared" si="30" ref="BY15:BY74">BX15</f>
        <v>0</v>
      </c>
      <c r="BZ15" s="62">
        <f aca="true" t="shared" si="31" ref="BZ15:BZ74">BY15</f>
        <v>0</v>
      </c>
      <c r="CA15" s="62">
        <f aca="true" t="shared" si="32" ref="CA15:CA74">BZ15</f>
        <v>0</v>
      </c>
      <c r="CB15" s="62">
        <f aca="true" t="shared" si="33" ref="CB15:CB74">CA15</f>
        <v>0</v>
      </c>
      <c r="CC15" s="62">
        <f aca="true" t="shared" si="34" ref="CC15:CC74">CB15</f>
        <v>0</v>
      </c>
      <c r="CD15" s="63">
        <f aca="true" t="shared" si="35" ref="CD15:CD74">CC15</f>
        <v>0</v>
      </c>
      <c r="CM15" s="64"/>
      <c r="CP15" s="65"/>
    </row>
    <row r="16" spans="1:94" s="58" customFormat="1" ht="12" customHeight="1">
      <c r="A16" s="73"/>
      <c r="B16" s="52">
        <f t="shared" si="10"/>
        <v>4</v>
      </c>
      <c r="C16" s="76"/>
      <c r="D16" s="77"/>
      <c r="E16" s="78"/>
      <c r="F16" s="79"/>
      <c r="G16" s="79"/>
      <c r="H16" s="79"/>
      <c r="I16" s="79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68">
        <f t="shared" si="0"/>
        <v>0</v>
      </c>
      <c r="AM16" s="57">
        <f t="shared" si="11"/>
        <v>0</v>
      </c>
      <c r="AN16" s="91">
        <f t="shared" si="1"/>
        <v>0</v>
      </c>
      <c r="AO16" s="91">
        <f t="shared" si="2"/>
        <v>0</v>
      </c>
      <c r="AP16" s="92"/>
      <c r="AQ16" s="92"/>
      <c r="AR16" s="54">
        <f t="shared" si="3"/>
        <v>0</v>
      </c>
      <c r="AS16" s="80"/>
      <c r="AT16" s="120">
        <f t="shared" si="4"/>
        <v>0</v>
      </c>
      <c r="AU16" s="101">
        <f t="shared" si="5"/>
        <v>0</v>
      </c>
      <c r="AV16" s="53">
        <f ca="1" t="shared" si="6"/>
        <v>0</v>
      </c>
      <c r="AW16" s="80"/>
      <c r="AX16" s="111"/>
      <c r="AY16" s="83"/>
      <c r="BA16" s="56">
        <f t="shared" si="12"/>
        <v>0</v>
      </c>
      <c r="BB16" s="56">
        <f t="shared" si="13"/>
        <v>0</v>
      </c>
      <c r="BC16" s="56">
        <f t="shared" si="14"/>
        <v>0</v>
      </c>
      <c r="BD16" s="56">
        <f t="shared" si="15"/>
        <v>0</v>
      </c>
      <c r="BE16" s="56">
        <f t="shared" si="16"/>
        <v>0</v>
      </c>
      <c r="BF16" s="56">
        <f t="shared" si="17"/>
        <v>0</v>
      </c>
      <c r="BG16" s="57"/>
      <c r="BH16" s="56">
        <f t="shared" si="8"/>
        <v>0</v>
      </c>
      <c r="BI16" s="56">
        <f t="shared" si="18"/>
        <v>0</v>
      </c>
      <c r="BN16" s="59">
        <f t="shared" si="19"/>
        <v>0</v>
      </c>
      <c r="BO16" s="58">
        <f t="shared" si="20"/>
        <v>0</v>
      </c>
      <c r="BP16" s="60">
        <f t="shared" si="21"/>
        <v>0</v>
      </c>
      <c r="BQ16" s="58">
        <f t="shared" si="22"/>
        <v>0</v>
      </c>
      <c r="BR16" s="61">
        <f t="shared" si="23"/>
        <v>0</v>
      </c>
      <c r="BS16" s="56">
        <f t="shared" si="24"/>
        <v>0</v>
      </c>
      <c r="BT16" s="62">
        <f t="shared" si="25"/>
        <v>0</v>
      </c>
      <c r="BU16" s="62">
        <f t="shared" si="26"/>
        <v>0</v>
      </c>
      <c r="BV16" s="62">
        <f t="shared" si="27"/>
        <v>0</v>
      </c>
      <c r="BW16" s="62">
        <f t="shared" si="28"/>
        <v>0</v>
      </c>
      <c r="BX16" s="62">
        <f t="shared" si="29"/>
        <v>0</v>
      </c>
      <c r="BY16" s="62">
        <f t="shared" si="30"/>
        <v>0</v>
      </c>
      <c r="BZ16" s="62">
        <f t="shared" si="31"/>
        <v>0</v>
      </c>
      <c r="CA16" s="62">
        <f t="shared" si="32"/>
        <v>0</v>
      </c>
      <c r="CB16" s="62">
        <f t="shared" si="33"/>
        <v>0</v>
      </c>
      <c r="CC16" s="62">
        <f t="shared" si="34"/>
        <v>0</v>
      </c>
      <c r="CD16" s="63">
        <f t="shared" si="35"/>
        <v>0</v>
      </c>
      <c r="CM16" s="64"/>
      <c r="CP16" s="65"/>
    </row>
    <row r="17" spans="1:94" s="58" customFormat="1" ht="12" customHeight="1">
      <c r="A17" s="73"/>
      <c r="B17" s="52">
        <f t="shared" si="10"/>
        <v>5</v>
      </c>
      <c r="C17" s="76"/>
      <c r="D17" s="77"/>
      <c r="E17" s="78"/>
      <c r="F17" s="79"/>
      <c r="G17" s="79"/>
      <c r="H17" s="79"/>
      <c r="I17" s="79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68">
        <f t="shared" si="0"/>
        <v>0</v>
      </c>
      <c r="AM17" s="57">
        <f t="shared" si="11"/>
        <v>0</v>
      </c>
      <c r="AN17" s="100">
        <f t="shared" si="1"/>
        <v>0</v>
      </c>
      <c r="AO17" s="100">
        <f t="shared" si="2"/>
        <v>0</v>
      </c>
      <c r="AP17" s="92"/>
      <c r="AQ17" s="92"/>
      <c r="AR17" s="54">
        <f t="shared" si="3"/>
        <v>0</v>
      </c>
      <c r="AS17" s="80"/>
      <c r="AT17" s="120">
        <f t="shared" si="4"/>
        <v>0</v>
      </c>
      <c r="AU17" s="101">
        <f t="shared" si="5"/>
        <v>0</v>
      </c>
      <c r="AV17" s="53">
        <f ca="1" t="shared" si="6"/>
        <v>0</v>
      </c>
      <c r="AW17" s="80"/>
      <c r="AX17" s="111"/>
      <c r="AY17" s="83"/>
      <c r="BA17" s="56">
        <f t="shared" si="12"/>
        <v>0</v>
      </c>
      <c r="BB17" s="56">
        <f t="shared" si="13"/>
        <v>0</v>
      </c>
      <c r="BC17" s="56">
        <f t="shared" si="14"/>
        <v>0</v>
      </c>
      <c r="BD17" s="56">
        <f t="shared" si="15"/>
        <v>0</v>
      </c>
      <c r="BE17" s="56">
        <f t="shared" si="16"/>
        <v>0</v>
      </c>
      <c r="BF17" s="56">
        <f t="shared" si="17"/>
        <v>0</v>
      </c>
      <c r="BG17" s="57"/>
      <c r="BH17" s="56">
        <f t="shared" si="8"/>
        <v>0</v>
      </c>
      <c r="BI17" s="56">
        <f t="shared" si="18"/>
        <v>0</v>
      </c>
      <c r="BN17" s="59">
        <f t="shared" si="19"/>
        <v>0</v>
      </c>
      <c r="BO17" s="58">
        <f t="shared" si="20"/>
        <v>0</v>
      </c>
      <c r="BP17" s="60">
        <f t="shared" si="21"/>
        <v>0</v>
      </c>
      <c r="BQ17" s="58">
        <f t="shared" si="22"/>
        <v>0</v>
      </c>
      <c r="BR17" s="61">
        <f t="shared" si="23"/>
        <v>0</v>
      </c>
      <c r="BS17" s="56">
        <f t="shared" si="24"/>
        <v>0</v>
      </c>
      <c r="BT17" s="62">
        <f t="shared" si="25"/>
        <v>0</v>
      </c>
      <c r="BU17" s="62">
        <f t="shared" si="26"/>
        <v>0</v>
      </c>
      <c r="BV17" s="62">
        <f t="shared" si="27"/>
        <v>0</v>
      </c>
      <c r="BW17" s="62">
        <f t="shared" si="28"/>
        <v>0</v>
      </c>
      <c r="BX17" s="62">
        <f t="shared" si="29"/>
        <v>0</v>
      </c>
      <c r="BY17" s="62">
        <f t="shared" si="30"/>
        <v>0</v>
      </c>
      <c r="BZ17" s="62">
        <f t="shared" si="31"/>
        <v>0</v>
      </c>
      <c r="CA17" s="62">
        <f t="shared" si="32"/>
        <v>0</v>
      </c>
      <c r="CB17" s="62">
        <f t="shared" si="33"/>
        <v>0</v>
      </c>
      <c r="CC17" s="62">
        <f t="shared" si="34"/>
        <v>0</v>
      </c>
      <c r="CD17" s="63">
        <f t="shared" si="35"/>
        <v>0</v>
      </c>
      <c r="CM17" s="64"/>
      <c r="CP17" s="65"/>
    </row>
    <row r="18" spans="1:94" s="58" customFormat="1" ht="12" customHeight="1">
      <c r="A18" s="73"/>
      <c r="B18" s="52">
        <f t="shared" si="10"/>
        <v>6</v>
      </c>
      <c r="C18" s="76"/>
      <c r="D18" s="77"/>
      <c r="E18" s="78"/>
      <c r="F18" s="79"/>
      <c r="G18" s="79"/>
      <c r="H18" s="79"/>
      <c r="I18" s="79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68">
        <f t="shared" si="0"/>
        <v>0</v>
      </c>
      <c r="AM18" s="57">
        <f t="shared" si="11"/>
        <v>0</v>
      </c>
      <c r="AN18" s="91">
        <f t="shared" si="1"/>
        <v>0</v>
      </c>
      <c r="AO18" s="91">
        <f t="shared" si="2"/>
        <v>0</v>
      </c>
      <c r="AP18" s="92"/>
      <c r="AQ18" s="92"/>
      <c r="AR18" s="54">
        <f t="shared" si="3"/>
        <v>0</v>
      </c>
      <c r="AS18" s="80"/>
      <c r="AT18" s="120">
        <f t="shared" si="4"/>
        <v>0</v>
      </c>
      <c r="AU18" s="101">
        <f t="shared" si="5"/>
        <v>0</v>
      </c>
      <c r="AV18" s="53">
        <f ca="1" t="shared" si="6"/>
        <v>0</v>
      </c>
      <c r="AW18" s="80"/>
      <c r="AX18" s="111"/>
      <c r="AY18" s="83"/>
      <c r="BA18" s="56">
        <f t="shared" si="12"/>
        <v>0</v>
      </c>
      <c r="BB18" s="56">
        <f t="shared" si="13"/>
        <v>0</v>
      </c>
      <c r="BC18" s="56">
        <f t="shared" si="14"/>
        <v>0</v>
      </c>
      <c r="BD18" s="56">
        <f t="shared" si="15"/>
        <v>0</v>
      </c>
      <c r="BE18" s="56">
        <f t="shared" si="16"/>
        <v>0</v>
      </c>
      <c r="BF18" s="56">
        <f t="shared" si="17"/>
        <v>0</v>
      </c>
      <c r="BG18" s="57"/>
      <c r="BH18" s="56">
        <f t="shared" si="8"/>
        <v>0</v>
      </c>
      <c r="BI18" s="56">
        <f t="shared" si="18"/>
        <v>0</v>
      </c>
      <c r="BN18" s="59">
        <f t="shared" si="19"/>
        <v>0</v>
      </c>
      <c r="BO18" s="58">
        <f t="shared" si="20"/>
        <v>0</v>
      </c>
      <c r="BP18" s="60">
        <f t="shared" si="21"/>
        <v>0</v>
      </c>
      <c r="BQ18" s="58">
        <f t="shared" si="22"/>
        <v>0</v>
      </c>
      <c r="BR18" s="61">
        <f t="shared" si="23"/>
        <v>0</v>
      </c>
      <c r="BS18" s="56">
        <f t="shared" si="24"/>
        <v>0</v>
      </c>
      <c r="BT18" s="62">
        <f t="shared" si="25"/>
        <v>0</v>
      </c>
      <c r="BU18" s="62">
        <f t="shared" si="26"/>
        <v>0</v>
      </c>
      <c r="BV18" s="62">
        <f t="shared" si="27"/>
        <v>0</v>
      </c>
      <c r="BW18" s="62">
        <f t="shared" si="28"/>
        <v>0</v>
      </c>
      <c r="BX18" s="62">
        <f t="shared" si="29"/>
        <v>0</v>
      </c>
      <c r="BY18" s="62">
        <f t="shared" si="30"/>
        <v>0</v>
      </c>
      <c r="BZ18" s="62">
        <f t="shared" si="31"/>
        <v>0</v>
      </c>
      <c r="CA18" s="62">
        <f t="shared" si="32"/>
        <v>0</v>
      </c>
      <c r="CB18" s="62">
        <f t="shared" si="33"/>
        <v>0</v>
      </c>
      <c r="CC18" s="62">
        <f t="shared" si="34"/>
        <v>0</v>
      </c>
      <c r="CD18" s="63">
        <f t="shared" si="35"/>
        <v>0</v>
      </c>
      <c r="CM18" s="64"/>
      <c r="CP18" s="65"/>
    </row>
    <row r="19" spans="1:94" s="58" customFormat="1" ht="12" customHeight="1" hidden="1">
      <c r="A19" s="73"/>
      <c r="B19" s="52">
        <f t="shared" si="10"/>
        <v>7</v>
      </c>
      <c r="C19" s="76"/>
      <c r="D19" s="77"/>
      <c r="E19" s="78"/>
      <c r="F19" s="79"/>
      <c r="G19" s="79"/>
      <c r="H19" s="79"/>
      <c r="I19" s="79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68">
        <f t="shared" si="0"/>
        <v>0</v>
      </c>
      <c r="AM19" s="57">
        <f t="shared" si="11"/>
        <v>0</v>
      </c>
      <c r="AN19" s="91">
        <f t="shared" si="1"/>
        <v>0</v>
      </c>
      <c r="AO19" s="91">
        <f t="shared" si="2"/>
        <v>0</v>
      </c>
      <c r="AP19" s="92"/>
      <c r="AQ19" s="92"/>
      <c r="AR19" s="54">
        <f t="shared" si="3"/>
        <v>0</v>
      </c>
      <c r="AS19" s="80"/>
      <c r="AT19" s="120">
        <f t="shared" si="4"/>
        <v>0</v>
      </c>
      <c r="AU19" s="101">
        <f t="shared" si="5"/>
        <v>0</v>
      </c>
      <c r="AV19" s="53">
        <f ca="1" t="shared" si="6"/>
        <v>0</v>
      </c>
      <c r="AW19" s="80"/>
      <c r="AX19" s="111"/>
      <c r="AY19" s="83"/>
      <c r="BA19" s="56">
        <f t="shared" si="12"/>
        <v>0</v>
      </c>
      <c r="BB19" s="56">
        <f t="shared" si="13"/>
        <v>0</v>
      </c>
      <c r="BC19" s="56">
        <f t="shared" si="14"/>
        <v>0</v>
      </c>
      <c r="BD19" s="56">
        <f t="shared" si="15"/>
        <v>0</v>
      </c>
      <c r="BE19" s="56">
        <f t="shared" si="16"/>
        <v>0</v>
      </c>
      <c r="BF19" s="56">
        <f t="shared" si="17"/>
        <v>0</v>
      </c>
      <c r="BG19" s="57"/>
      <c r="BH19" s="56">
        <f t="shared" si="8"/>
        <v>0</v>
      </c>
      <c r="BI19" s="56">
        <f t="shared" si="18"/>
        <v>0</v>
      </c>
      <c r="BN19" s="59">
        <f t="shared" si="19"/>
        <v>0</v>
      </c>
      <c r="BO19" s="58">
        <f t="shared" si="20"/>
        <v>0</v>
      </c>
      <c r="BP19" s="60">
        <f t="shared" si="21"/>
        <v>0</v>
      </c>
      <c r="BQ19" s="58">
        <f t="shared" si="22"/>
        <v>0</v>
      </c>
      <c r="BR19" s="61">
        <f t="shared" si="23"/>
        <v>0</v>
      </c>
      <c r="BS19" s="56">
        <f t="shared" si="24"/>
        <v>0</v>
      </c>
      <c r="BT19" s="62">
        <f t="shared" si="25"/>
        <v>0</v>
      </c>
      <c r="BU19" s="62">
        <f t="shared" si="26"/>
        <v>0</v>
      </c>
      <c r="BV19" s="62">
        <f t="shared" si="27"/>
        <v>0</v>
      </c>
      <c r="BW19" s="62">
        <f t="shared" si="28"/>
        <v>0</v>
      </c>
      <c r="BX19" s="62">
        <f t="shared" si="29"/>
        <v>0</v>
      </c>
      <c r="BY19" s="62">
        <f t="shared" si="30"/>
        <v>0</v>
      </c>
      <c r="BZ19" s="62">
        <f t="shared" si="31"/>
        <v>0</v>
      </c>
      <c r="CA19" s="62">
        <f t="shared" si="32"/>
        <v>0</v>
      </c>
      <c r="CB19" s="62">
        <f t="shared" si="33"/>
        <v>0</v>
      </c>
      <c r="CC19" s="62">
        <f t="shared" si="34"/>
        <v>0</v>
      </c>
      <c r="CD19" s="63">
        <f t="shared" si="35"/>
        <v>0</v>
      </c>
      <c r="CM19" s="64"/>
      <c r="CP19" s="65"/>
    </row>
    <row r="20" spans="1:94" s="58" customFormat="1" ht="12" customHeight="1" hidden="1">
      <c r="A20" s="73"/>
      <c r="B20" s="52">
        <f t="shared" si="10"/>
        <v>8</v>
      </c>
      <c r="C20" s="76"/>
      <c r="D20" s="77"/>
      <c r="E20" s="78"/>
      <c r="F20" s="79"/>
      <c r="G20" s="79"/>
      <c r="H20" s="79"/>
      <c r="I20" s="79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68">
        <f t="shared" si="0"/>
        <v>0</v>
      </c>
      <c r="AM20" s="57">
        <f t="shared" si="11"/>
        <v>0</v>
      </c>
      <c r="AN20" s="91">
        <f t="shared" si="1"/>
        <v>0</v>
      </c>
      <c r="AO20" s="91">
        <f t="shared" si="2"/>
        <v>0</v>
      </c>
      <c r="AP20" s="92"/>
      <c r="AQ20" s="92"/>
      <c r="AR20" s="54">
        <f t="shared" si="3"/>
        <v>0</v>
      </c>
      <c r="AS20" s="80"/>
      <c r="AT20" s="120">
        <f t="shared" si="4"/>
        <v>0</v>
      </c>
      <c r="AU20" s="101">
        <f t="shared" si="5"/>
        <v>0</v>
      </c>
      <c r="AV20" s="53">
        <f ca="1" t="shared" si="6"/>
        <v>0</v>
      </c>
      <c r="AW20" s="80"/>
      <c r="AX20" s="111"/>
      <c r="AY20" s="83"/>
      <c r="BA20" s="56">
        <f t="shared" si="12"/>
        <v>0</v>
      </c>
      <c r="BB20" s="56">
        <f t="shared" si="13"/>
        <v>0</v>
      </c>
      <c r="BC20" s="56">
        <f t="shared" si="14"/>
        <v>0</v>
      </c>
      <c r="BD20" s="56">
        <f t="shared" si="15"/>
        <v>0</v>
      </c>
      <c r="BE20" s="56">
        <f t="shared" si="16"/>
        <v>0</v>
      </c>
      <c r="BF20" s="56">
        <f t="shared" si="17"/>
        <v>0</v>
      </c>
      <c r="BG20" s="57"/>
      <c r="BH20" s="56">
        <f t="shared" si="8"/>
        <v>0</v>
      </c>
      <c r="BI20" s="56">
        <f t="shared" si="18"/>
        <v>0</v>
      </c>
      <c r="BN20" s="59">
        <f t="shared" si="19"/>
        <v>0</v>
      </c>
      <c r="BO20" s="58">
        <f t="shared" si="20"/>
        <v>0</v>
      </c>
      <c r="BP20" s="60">
        <f t="shared" si="21"/>
        <v>0</v>
      </c>
      <c r="BQ20" s="58">
        <f t="shared" si="22"/>
        <v>0</v>
      </c>
      <c r="BR20" s="61">
        <f t="shared" si="23"/>
        <v>0</v>
      </c>
      <c r="BS20" s="56">
        <f t="shared" si="24"/>
        <v>0</v>
      </c>
      <c r="BT20" s="62">
        <f t="shared" si="25"/>
        <v>0</v>
      </c>
      <c r="BU20" s="62">
        <f t="shared" si="26"/>
        <v>0</v>
      </c>
      <c r="BV20" s="62">
        <f t="shared" si="27"/>
        <v>0</v>
      </c>
      <c r="BW20" s="62">
        <f t="shared" si="28"/>
        <v>0</v>
      </c>
      <c r="BX20" s="62">
        <f t="shared" si="29"/>
        <v>0</v>
      </c>
      <c r="BY20" s="62">
        <f t="shared" si="30"/>
        <v>0</v>
      </c>
      <c r="BZ20" s="62">
        <f t="shared" si="31"/>
        <v>0</v>
      </c>
      <c r="CA20" s="62">
        <f t="shared" si="32"/>
        <v>0</v>
      </c>
      <c r="CB20" s="62">
        <f t="shared" si="33"/>
        <v>0</v>
      </c>
      <c r="CC20" s="62">
        <f t="shared" si="34"/>
        <v>0</v>
      </c>
      <c r="CD20" s="63">
        <f t="shared" si="35"/>
        <v>0</v>
      </c>
      <c r="CM20" s="64"/>
      <c r="CP20" s="65"/>
    </row>
    <row r="21" spans="1:94" s="58" customFormat="1" ht="12" customHeight="1" hidden="1">
      <c r="A21" s="73"/>
      <c r="B21" s="52">
        <f t="shared" si="10"/>
        <v>9</v>
      </c>
      <c r="C21" s="76"/>
      <c r="D21" s="77"/>
      <c r="E21" s="78"/>
      <c r="F21" s="79"/>
      <c r="G21" s="79"/>
      <c r="H21" s="79"/>
      <c r="I21" s="79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68">
        <f t="shared" si="0"/>
        <v>0</v>
      </c>
      <c r="AM21" s="57">
        <f t="shared" si="11"/>
        <v>0</v>
      </c>
      <c r="AN21" s="91">
        <f t="shared" si="1"/>
        <v>0</v>
      </c>
      <c r="AO21" s="91">
        <f t="shared" si="2"/>
        <v>0</v>
      </c>
      <c r="AP21" s="92"/>
      <c r="AQ21" s="92"/>
      <c r="AR21" s="54">
        <f t="shared" si="3"/>
        <v>0</v>
      </c>
      <c r="AS21" s="80"/>
      <c r="AT21" s="120">
        <f t="shared" si="4"/>
        <v>0</v>
      </c>
      <c r="AU21" s="101">
        <f t="shared" si="5"/>
        <v>0</v>
      </c>
      <c r="AV21" s="53">
        <f ca="1" t="shared" si="6"/>
        <v>0</v>
      </c>
      <c r="AW21" s="80"/>
      <c r="AX21" s="111"/>
      <c r="AY21" s="83"/>
      <c r="BA21" s="56">
        <f t="shared" si="12"/>
        <v>0</v>
      </c>
      <c r="BB21" s="56">
        <f t="shared" si="13"/>
        <v>0</v>
      </c>
      <c r="BC21" s="56">
        <f t="shared" si="14"/>
        <v>0</v>
      </c>
      <c r="BD21" s="56">
        <f t="shared" si="15"/>
        <v>0</v>
      </c>
      <c r="BE21" s="56">
        <f t="shared" si="16"/>
        <v>0</v>
      </c>
      <c r="BF21" s="56">
        <f t="shared" si="17"/>
        <v>0</v>
      </c>
      <c r="BG21" s="57"/>
      <c r="BH21" s="56">
        <f t="shared" si="8"/>
        <v>0</v>
      </c>
      <c r="BI21" s="56">
        <f t="shared" si="18"/>
        <v>0</v>
      </c>
      <c r="BN21" s="59">
        <f t="shared" si="19"/>
        <v>0</v>
      </c>
      <c r="BO21" s="58">
        <f t="shared" si="20"/>
        <v>0</v>
      </c>
      <c r="BP21" s="60">
        <f t="shared" si="21"/>
        <v>0</v>
      </c>
      <c r="BQ21" s="58">
        <f t="shared" si="22"/>
        <v>0</v>
      </c>
      <c r="BR21" s="61">
        <f t="shared" si="23"/>
        <v>0</v>
      </c>
      <c r="BS21" s="56">
        <f t="shared" si="24"/>
        <v>0</v>
      </c>
      <c r="BT21" s="62">
        <f t="shared" si="25"/>
        <v>0</v>
      </c>
      <c r="BU21" s="62">
        <f t="shared" si="26"/>
        <v>0</v>
      </c>
      <c r="BV21" s="62">
        <f t="shared" si="27"/>
        <v>0</v>
      </c>
      <c r="BW21" s="62">
        <f t="shared" si="28"/>
        <v>0</v>
      </c>
      <c r="BX21" s="62">
        <f t="shared" si="29"/>
        <v>0</v>
      </c>
      <c r="BY21" s="62">
        <f t="shared" si="30"/>
        <v>0</v>
      </c>
      <c r="BZ21" s="62">
        <f t="shared" si="31"/>
        <v>0</v>
      </c>
      <c r="CA21" s="62">
        <f t="shared" si="32"/>
        <v>0</v>
      </c>
      <c r="CB21" s="62">
        <f t="shared" si="33"/>
        <v>0</v>
      </c>
      <c r="CC21" s="62">
        <f t="shared" si="34"/>
        <v>0</v>
      </c>
      <c r="CD21" s="63">
        <f t="shared" si="35"/>
        <v>0</v>
      </c>
      <c r="CM21" s="64"/>
      <c r="CP21" s="65"/>
    </row>
    <row r="22" spans="1:94" s="58" customFormat="1" ht="12" customHeight="1" hidden="1">
      <c r="A22" s="73"/>
      <c r="B22" s="52">
        <f t="shared" si="10"/>
        <v>10</v>
      </c>
      <c r="C22" s="76"/>
      <c r="D22" s="77"/>
      <c r="E22" s="78"/>
      <c r="F22" s="79"/>
      <c r="G22" s="79"/>
      <c r="H22" s="79"/>
      <c r="I22" s="79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68">
        <f t="shared" si="0"/>
        <v>0</v>
      </c>
      <c r="AM22" s="57">
        <f t="shared" si="11"/>
        <v>0</v>
      </c>
      <c r="AN22" s="91">
        <f t="shared" si="1"/>
        <v>0</v>
      </c>
      <c r="AO22" s="91">
        <f t="shared" si="2"/>
        <v>0</v>
      </c>
      <c r="AP22" s="92"/>
      <c r="AQ22" s="92"/>
      <c r="AR22" s="54">
        <f t="shared" si="3"/>
        <v>0</v>
      </c>
      <c r="AS22" s="80"/>
      <c r="AT22" s="120">
        <f t="shared" si="4"/>
        <v>0</v>
      </c>
      <c r="AU22" s="101">
        <f t="shared" si="5"/>
        <v>0</v>
      </c>
      <c r="AV22" s="53">
        <f ca="1" t="shared" si="6"/>
        <v>0</v>
      </c>
      <c r="AW22" s="80"/>
      <c r="AX22" s="111"/>
      <c r="AY22" s="83"/>
      <c r="BA22" s="56">
        <f t="shared" si="12"/>
        <v>0</v>
      </c>
      <c r="BB22" s="56">
        <f t="shared" si="13"/>
        <v>0</v>
      </c>
      <c r="BC22" s="56">
        <f t="shared" si="14"/>
        <v>0</v>
      </c>
      <c r="BD22" s="56">
        <f t="shared" si="15"/>
        <v>0</v>
      </c>
      <c r="BE22" s="56">
        <f t="shared" si="16"/>
        <v>0</v>
      </c>
      <c r="BF22" s="56">
        <f t="shared" si="17"/>
        <v>0</v>
      </c>
      <c r="BG22" s="57"/>
      <c r="BH22" s="56">
        <f t="shared" si="8"/>
        <v>0</v>
      </c>
      <c r="BI22" s="56">
        <f t="shared" si="18"/>
        <v>0</v>
      </c>
      <c r="BN22" s="59">
        <f t="shared" si="19"/>
        <v>0</v>
      </c>
      <c r="BO22" s="58">
        <f t="shared" si="20"/>
        <v>0</v>
      </c>
      <c r="BP22" s="60">
        <f t="shared" si="21"/>
        <v>0</v>
      </c>
      <c r="BQ22" s="58">
        <f t="shared" si="22"/>
        <v>0</v>
      </c>
      <c r="BR22" s="61">
        <f t="shared" si="23"/>
        <v>0</v>
      </c>
      <c r="BS22" s="56">
        <f t="shared" si="24"/>
        <v>0</v>
      </c>
      <c r="BT22" s="62">
        <f t="shared" si="25"/>
        <v>0</v>
      </c>
      <c r="BU22" s="62">
        <f t="shared" si="26"/>
        <v>0</v>
      </c>
      <c r="BV22" s="62">
        <f t="shared" si="27"/>
        <v>0</v>
      </c>
      <c r="BW22" s="62">
        <f t="shared" si="28"/>
        <v>0</v>
      </c>
      <c r="BX22" s="62">
        <f t="shared" si="29"/>
        <v>0</v>
      </c>
      <c r="BY22" s="62">
        <f t="shared" si="30"/>
        <v>0</v>
      </c>
      <c r="BZ22" s="62">
        <f t="shared" si="31"/>
        <v>0</v>
      </c>
      <c r="CA22" s="62">
        <f t="shared" si="32"/>
        <v>0</v>
      </c>
      <c r="CB22" s="62">
        <f t="shared" si="33"/>
        <v>0</v>
      </c>
      <c r="CC22" s="62">
        <f t="shared" si="34"/>
        <v>0</v>
      </c>
      <c r="CD22" s="63">
        <f t="shared" si="35"/>
        <v>0</v>
      </c>
      <c r="CM22" s="64"/>
      <c r="CP22" s="65"/>
    </row>
    <row r="23" spans="1:94" s="58" customFormat="1" ht="12" customHeight="1" hidden="1">
      <c r="A23" s="73"/>
      <c r="B23" s="52">
        <f t="shared" si="10"/>
        <v>11</v>
      </c>
      <c r="C23" s="76"/>
      <c r="D23" s="77"/>
      <c r="E23" s="78"/>
      <c r="F23" s="79"/>
      <c r="G23" s="79"/>
      <c r="H23" s="79"/>
      <c r="I23" s="79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68">
        <f t="shared" si="0"/>
        <v>0</v>
      </c>
      <c r="AM23" s="57">
        <f t="shared" si="11"/>
        <v>0</v>
      </c>
      <c r="AN23" s="91">
        <f t="shared" si="1"/>
        <v>0</v>
      </c>
      <c r="AO23" s="91">
        <f t="shared" si="2"/>
        <v>0</v>
      </c>
      <c r="AP23" s="92"/>
      <c r="AQ23" s="92"/>
      <c r="AR23" s="54">
        <f t="shared" si="3"/>
        <v>0</v>
      </c>
      <c r="AS23" s="80"/>
      <c r="AT23" s="120">
        <f t="shared" si="4"/>
        <v>0</v>
      </c>
      <c r="AU23" s="101">
        <f t="shared" si="5"/>
        <v>0</v>
      </c>
      <c r="AV23" s="53">
        <f ca="1" t="shared" si="6"/>
        <v>0</v>
      </c>
      <c r="AW23" s="80"/>
      <c r="AX23" s="111"/>
      <c r="AY23" s="83"/>
      <c r="BA23" s="56">
        <f t="shared" si="12"/>
        <v>0</v>
      </c>
      <c r="BB23" s="56">
        <f t="shared" si="13"/>
        <v>0</v>
      </c>
      <c r="BC23" s="56">
        <f t="shared" si="14"/>
        <v>0</v>
      </c>
      <c r="BD23" s="56">
        <f t="shared" si="15"/>
        <v>0</v>
      </c>
      <c r="BE23" s="56">
        <f t="shared" si="16"/>
        <v>0</v>
      </c>
      <c r="BF23" s="56">
        <f t="shared" si="17"/>
        <v>0</v>
      </c>
      <c r="BG23" s="57"/>
      <c r="BH23" s="56">
        <f t="shared" si="8"/>
        <v>0</v>
      </c>
      <c r="BI23" s="56">
        <f t="shared" si="18"/>
        <v>0</v>
      </c>
      <c r="BN23" s="59">
        <f t="shared" si="19"/>
        <v>0</v>
      </c>
      <c r="BO23" s="58">
        <f t="shared" si="20"/>
        <v>0</v>
      </c>
      <c r="BP23" s="60">
        <f t="shared" si="21"/>
        <v>0</v>
      </c>
      <c r="BQ23" s="58">
        <f t="shared" si="22"/>
        <v>0</v>
      </c>
      <c r="BR23" s="61">
        <f t="shared" si="23"/>
        <v>0</v>
      </c>
      <c r="BS23" s="56">
        <f t="shared" si="24"/>
        <v>0</v>
      </c>
      <c r="BT23" s="62">
        <f t="shared" si="25"/>
        <v>0</v>
      </c>
      <c r="BU23" s="62">
        <f t="shared" si="26"/>
        <v>0</v>
      </c>
      <c r="BV23" s="62">
        <f t="shared" si="27"/>
        <v>0</v>
      </c>
      <c r="BW23" s="62">
        <f t="shared" si="28"/>
        <v>0</v>
      </c>
      <c r="BX23" s="62">
        <f t="shared" si="29"/>
        <v>0</v>
      </c>
      <c r="BY23" s="62">
        <f t="shared" si="30"/>
        <v>0</v>
      </c>
      <c r="BZ23" s="62">
        <f t="shared" si="31"/>
        <v>0</v>
      </c>
      <c r="CA23" s="62">
        <f t="shared" si="32"/>
        <v>0</v>
      </c>
      <c r="CB23" s="62">
        <f t="shared" si="33"/>
        <v>0</v>
      </c>
      <c r="CC23" s="62">
        <f t="shared" si="34"/>
        <v>0</v>
      </c>
      <c r="CD23" s="63">
        <f t="shared" si="35"/>
        <v>0</v>
      </c>
      <c r="CM23" s="64"/>
      <c r="CP23" s="65"/>
    </row>
    <row r="24" spans="1:94" s="58" customFormat="1" ht="12" customHeight="1" hidden="1">
      <c r="A24" s="73"/>
      <c r="B24" s="52">
        <f t="shared" si="10"/>
        <v>12</v>
      </c>
      <c r="C24" s="76"/>
      <c r="D24" s="77"/>
      <c r="E24" s="78"/>
      <c r="F24" s="79"/>
      <c r="G24" s="79"/>
      <c r="H24" s="79"/>
      <c r="I24" s="79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68">
        <f t="shared" si="0"/>
        <v>0</v>
      </c>
      <c r="AM24" s="57">
        <f t="shared" si="11"/>
        <v>0</v>
      </c>
      <c r="AN24" s="91">
        <f t="shared" si="1"/>
        <v>0</v>
      </c>
      <c r="AO24" s="91">
        <f t="shared" si="2"/>
        <v>0</v>
      </c>
      <c r="AP24" s="92"/>
      <c r="AQ24" s="92"/>
      <c r="AR24" s="54">
        <f t="shared" si="3"/>
        <v>0</v>
      </c>
      <c r="AS24" s="80"/>
      <c r="AT24" s="120">
        <f t="shared" si="4"/>
        <v>0</v>
      </c>
      <c r="AU24" s="101">
        <f t="shared" si="5"/>
        <v>0</v>
      </c>
      <c r="AV24" s="53">
        <f ca="1" t="shared" si="6"/>
        <v>0</v>
      </c>
      <c r="AW24" s="80"/>
      <c r="AX24" s="111"/>
      <c r="AY24" s="83"/>
      <c r="BA24" s="56">
        <f t="shared" si="12"/>
        <v>0</v>
      </c>
      <c r="BB24" s="56">
        <f t="shared" si="13"/>
        <v>0</v>
      </c>
      <c r="BC24" s="56">
        <f t="shared" si="14"/>
        <v>0</v>
      </c>
      <c r="BD24" s="56">
        <f t="shared" si="15"/>
        <v>0</v>
      </c>
      <c r="BE24" s="56">
        <f t="shared" si="16"/>
        <v>0</v>
      </c>
      <c r="BF24" s="56">
        <f t="shared" si="17"/>
        <v>0</v>
      </c>
      <c r="BG24" s="57"/>
      <c r="BH24" s="56">
        <f t="shared" si="8"/>
        <v>0</v>
      </c>
      <c r="BI24" s="56">
        <f t="shared" si="18"/>
        <v>0</v>
      </c>
      <c r="BN24" s="59">
        <f t="shared" si="19"/>
        <v>0</v>
      </c>
      <c r="BO24" s="58">
        <f t="shared" si="20"/>
        <v>0</v>
      </c>
      <c r="BP24" s="60">
        <f t="shared" si="21"/>
        <v>0</v>
      </c>
      <c r="BQ24" s="58">
        <f t="shared" si="22"/>
        <v>0</v>
      </c>
      <c r="BR24" s="61">
        <f t="shared" si="23"/>
        <v>0</v>
      </c>
      <c r="BS24" s="56">
        <f t="shared" si="24"/>
        <v>0</v>
      </c>
      <c r="BT24" s="62">
        <f t="shared" si="25"/>
        <v>0</v>
      </c>
      <c r="BU24" s="62">
        <f t="shared" si="26"/>
        <v>0</v>
      </c>
      <c r="BV24" s="62">
        <f t="shared" si="27"/>
        <v>0</v>
      </c>
      <c r="BW24" s="62">
        <f t="shared" si="28"/>
        <v>0</v>
      </c>
      <c r="BX24" s="62">
        <f t="shared" si="29"/>
        <v>0</v>
      </c>
      <c r="BY24" s="62">
        <f t="shared" si="30"/>
        <v>0</v>
      </c>
      <c r="BZ24" s="62">
        <f t="shared" si="31"/>
        <v>0</v>
      </c>
      <c r="CA24" s="62">
        <f t="shared" si="32"/>
        <v>0</v>
      </c>
      <c r="CB24" s="62">
        <f t="shared" si="33"/>
        <v>0</v>
      </c>
      <c r="CC24" s="62">
        <f t="shared" si="34"/>
        <v>0</v>
      </c>
      <c r="CD24" s="63">
        <f t="shared" si="35"/>
        <v>0</v>
      </c>
      <c r="CM24" s="64"/>
      <c r="CP24" s="65"/>
    </row>
    <row r="25" spans="1:94" s="58" customFormat="1" ht="12" customHeight="1" hidden="1">
      <c r="A25" s="73"/>
      <c r="B25" s="52">
        <f t="shared" si="10"/>
        <v>13</v>
      </c>
      <c r="C25" s="76"/>
      <c r="D25" s="77"/>
      <c r="E25" s="78"/>
      <c r="F25" s="79"/>
      <c r="G25" s="79"/>
      <c r="H25" s="79"/>
      <c r="I25" s="79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68">
        <f t="shared" si="0"/>
        <v>0</v>
      </c>
      <c r="AM25" s="57">
        <f t="shared" si="11"/>
        <v>0</v>
      </c>
      <c r="AN25" s="91">
        <f t="shared" si="1"/>
        <v>0</v>
      </c>
      <c r="AO25" s="91">
        <f t="shared" si="2"/>
        <v>0</v>
      </c>
      <c r="AP25" s="92"/>
      <c r="AQ25" s="92"/>
      <c r="AR25" s="54">
        <f t="shared" si="3"/>
        <v>0</v>
      </c>
      <c r="AS25" s="80"/>
      <c r="AT25" s="120">
        <f t="shared" si="4"/>
        <v>0</v>
      </c>
      <c r="AU25" s="101">
        <f t="shared" si="5"/>
        <v>0</v>
      </c>
      <c r="AV25" s="53">
        <f ca="1" t="shared" si="6"/>
        <v>0</v>
      </c>
      <c r="AW25" s="80"/>
      <c r="AX25" s="111"/>
      <c r="AY25" s="83"/>
      <c r="BA25" s="56">
        <f t="shared" si="12"/>
        <v>0</v>
      </c>
      <c r="BB25" s="56">
        <f t="shared" si="13"/>
        <v>0</v>
      </c>
      <c r="BC25" s="56">
        <f t="shared" si="14"/>
        <v>0</v>
      </c>
      <c r="BD25" s="56">
        <f t="shared" si="15"/>
        <v>0</v>
      </c>
      <c r="BE25" s="56">
        <f t="shared" si="16"/>
        <v>0</v>
      </c>
      <c r="BF25" s="56">
        <f t="shared" si="17"/>
        <v>0</v>
      </c>
      <c r="BG25" s="57"/>
      <c r="BH25" s="56">
        <f t="shared" si="8"/>
        <v>0</v>
      </c>
      <c r="BI25" s="56">
        <f t="shared" si="18"/>
        <v>0</v>
      </c>
      <c r="BN25" s="59">
        <f t="shared" si="19"/>
        <v>0</v>
      </c>
      <c r="BO25" s="58">
        <f t="shared" si="20"/>
        <v>0</v>
      </c>
      <c r="BP25" s="60">
        <f t="shared" si="21"/>
        <v>0</v>
      </c>
      <c r="BQ25" s="58">
        <f t="shared" si="22"/>
        <v>0</v>
      </c>
      <c r="BR25" s="61">
        <f t="shared" si="23"/>
        <v>0</v>
      </c>
      <c r="BS25" s="56">
        <f t="shared" si="24"/>
        <v>0</v>
      </c>
      <c r="BT25" s="62">
        <f t="shared" si="25"/>
        <v>0</v>
      </c>
      <c r="BU25" s="62">
        <f t="shared" si="26"/>
        <v>0</v>
      </c>
      <c r="BV25" s="62">
        <f t="shared" si="27"/>
        <v>0</v>
      </c>
      <c r="BW25" s="62">
        <f t="shared" si="28"/>
        <v>0</v>
      </c>
      <c r="BX25" s="62">
        <f t="shared" si="29"/>
        <v>0</v>
      </c>
      <c r="BY25" s="62">
        <f t="shared" si="30"/>
        <v>0</v>
      </c>
      <c r="BZ25" s="62">
        <f t="shared" si="31"/>
        <v>0</v>
      </c>
      <c r="CA25" s="62">
        <f t="shared" si="32"/>
        <v>0</v>
      </c>
      <c r="CB25" s="62">
        <f t="shared" si="33"/>
        <v>0</v>
      </c>
      <c r="CC25" s="62">
        <f t="shared" si="34"/>
        <v>0</v>
      </c>
      <c r="CD25" s="63">
        <f t="shared" si="35"/>
        <v>0</v>
      </c>
      <c r="CM25" s="64"/>
      <c r="CP25" s="65"/>
    </row>
    <row r="26" spans="1:94" s="58" customFormat="1" ht="12" customHeight="1" hidden="1">
      <c r="A26" s="73"/>
      <c r="B26" s="52">
        <f t="shared" si="10"/>
        <v>14</v>
      </c>
      <c r="C26" s="76"/>
      <c r="D26" s="77"/>
      <c r="E26" s="78"/>
      <c r="F26" s="79"/>
      <c r="G26" s="79"/>
      <c r="H26" s="79"/>
      <c r="I26" s="79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68">
        <f t="shared" si="0"/>
        <v>0</v>
      </c>
      <c r="AM26" s="57">
        <f t="shared" si="11"/>
        <v>0</v>
      </c>
      <c r="AN26" s="91">
        <f t="shared" si="1"/>
        <v>0</v>
      </c>
      <c r="AO26" s="91">
        <f t="shared" si="2"/>
        <v>0</v>
      </c>
      <c r="AP26" s="92"/>
      <c r="AQ26" s="92"/>
      <c r="AR26" s="54">
        <f t="shared" si="3"/>
        <v>0</v>
      </c>
      <c r="AS26" s="80"/>
      <c r="AT26" s="120">
        <f t="shared" si="4"/>
        <v>0</v>
      </c>
      <c r="AU26" s="101">
        <f t="shared" si="5"/>
        <v>0</v>
      </c>
      <c r="AV26" s="53">
        <f ca="1" t="shared" si="6"/>
        <v>0</v>
      </c>
      <c r="AW26" s="80"/>
      <c r="AX26" s="111"/>
      <c r="AY26" s="83"/>
      <c r="BA26" s="56">
        <f t="shared" si="12"/>
        <v>0</v>
      </c>
      <c r="BB26" s="56">
        <f t="shared" si="13"/>
        <v>0</v>
      </c>
      <c r="BC26" s="56">
        <f t="shared" si="14"/>
        <v>0</v>
      </c>
      <c r="BD26" s="56">
        <f t="shared" si="15"/>
        <v>0</v>
      </c>
      <c r="BE26" s="56">
        <f t="shared" si="16"/>
        <v>0</v>
      </c>
      <c r="BF26" s="56">
        <f t="shared" si="17"/>
        <v>0</v>
      </c>
      <c r="BG26" s="57"/>
      <c r="BH26" s="56">
        <f t="shared" si="8"/>
        <v>0</v>
      </c>
      <c r="BI26" s="56">
        <f t="shared" si="18"/>
        <v>0</v>
      </c>
      <c r="BN26" s="59">
        <f t="shared" si="19"/>
        <v>0</v>
      </c>
      <c r="BO26" s="58">
        <f t="shared" si="20"/>
        <v>0</v>
      </c>
      <c r="BP26" s="60">
        <f t="shared" si="21"/>
        <v>0</v>
      </c>
      <c r="BQ26" s="58">
        <f t="shared" si="22"/>
        <v>0</v>
      </c>
      <c r="BR26" s="61">
        <f t="shared" si="23"/>
        <v>0</v>
      </c>
      <c r="BS26" s="56">
        <f t="shared" si="24"/>
        <v>0</v>
      </c>
      <c r="BT26" s="62">
        <f t="shared" si="25"/>
        <v>0</v>
      </c>
      <c r="BU26" s="62">
        <f t="shared" si="26"/>
        <v>0</v>
      </c>
      <c r="BV26" s="62">
        <f t="shared" si="27"/>
        <v>0</v>
      </c>
      <c r="BW26" s="62">
        <f t="shared" si="28"/>
        <v>0</v>
      </c>
      <c r="BX26" s="62">
        <f t="shared" si="29"/>
        <v>0</v>
      </c>
      <c r="BY26" s="62">
        <f t="shared" si="30"/>
        <v>0</v>
      </c>
      <c r="BZ26" s="62">
        <f t="shared" si="31"/>
        <v>0</v>
      </c>
      <c r="CA26" s="62">
        <f t="shared" si="32"/>
        <v>0</v>
      </c>
      <c r="CB26" s="62">
        <f t="shared" si="33"/>
        <v>0</v>
      </c>
      <c r="CC26" s="62">
        <f t="shared" si="34"/>
        <v>0</v>
      </c>
      <c r="CD26" s="63">
        <f t="shared" si="35"/>
        <v>0</v>
      </c>
      <c r="CM26" s="64"/>
      <c r="CP26" s="65"/>
    </row>
    <row r="27" spans="1:94" s="58" customFormat="1" ht="12" customHeight="1" hidden="1">
      <c r="A27" s="73"/>
      <c r="B27" s="52">
        <f t="shared" si="10"/>
        <v>15</v>
      </c>
      <c r="C27" s="76"/>
      <c r="D27" s="77"/>
      <c r="E27" s="78"/>
      <c r="F27" s="79"/>
      <c r="G27" s="79"/>
      <c r="H27" s="79"/>
      <c r="I27" s="79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68">
        <f t="shared" si="0"/>
        <v>0</v>
      </c>
      <c r="AM27" s="57">
        <f t="shared" si="11"/>
        <v>0</v>
      </c>
      <c r="AN27" s="91">
        <f t="shared" si="1"/>
        <v>0</v>
      </c>
      <c r="AO27" s="91">
        <f t="shared" si="2"/>
        <v>0</v>
      </c>
      <c r="AP27" s="92"/>
      <c r="AQ27" s="92"/>
      <c r="AR27" s="54">
        <f t="shared" si="3"/>
        <v>0</v>
      </c>
      <c r="AS27" s="80"/>
      <c r="AT27" s="120">
        <f t="shared" si="4"/>
        <v>0</v>
      </c>
      <c r="AU27" s="101">
        <f t="shared" si="5"/>
        <v>0</v>
      </c>
      <c r="AV27" s="53">
        <f ca="1" t="shared" si="6"/>
        <v>0</v>
      </c>
      <c r="AW27" s="80"/>
      <c r="AX27" s="111"/>
      <c r="AY27" s="83"/>
      <c r="BA27" s="56">
        <f t="shared" si="12"/>
        <v>0</v>
      </c>
      <c r="BB27" s="56">
        <f t="shared" si="13"/>
        <v>0</v>
      </c>
      <c r="BC27" s="56">
        <f t="shared" si="14"/>
        <v>0</v>
      </c>
      <c r="BD27" s="56">
        <f t="shared" si="15"/>
        <v>0</v>
      </c>
      <c r="BE27" s="56">
        <f t="shared" si="16"/>
        <v>0</v>
      </c>
      <c r="BF27" s="56">
        <f t="shared" si="17"/>
        <v>0</v>
      </c>
      <c r="BG27" s="57"/>
      <c r="BH27" s="56">
        <f t="shared" si="8"/>
        <v>0</v>
      </c>
      <c r="BI27" s="56">
        <f t="shared" si="18"/>
        <v>0</v>
      </c>
      <c r="BN27" s="59">
        <f t="shared" si="19"/>
        <v>0</v>
      </c>
      <c r="BO27" s="58">
        <f t="shared" si="20"/>
        <v>0</v>
      </c>
      <c r="BP27" s="60">
        <f t="shared" si="21"/>
        <v>0</v>
      </c>
      <c r="BQ27" s="58">
        <f t="shared" si="22"/>
        <v>0</v>
      </c>
      <c r="BR27" s="61">
        <f t="shared" si="23"/>
        <v>0</v>
      </c>
      <c r="BS27" s="56">
        <f t="shared" si="24"/>
        <v>0</v>
      </c>
      <c r="BT27" s="62">
        <f t="shared" si="25"/>
        <v>0</v>
      </c>
      <c r="BU27" s="62">
        <f t="shared" si="26"/>
        <v>0</v>
      </c>
      <c r="BV27" s="62">
        <f t="shared" si="27"/>
        <v>0</v>
      </c>
      <c r="BW27" s="62">
        <f t="shared" si="28"/>
        <v>0</v>
      </c>
      <c r="BX27" s="62">
        <f t="shared" si="29"/>
        <v>0</v>
      </c>
      <c r="BY27" s="62">
        <f t="shared" si="30"/>
        <v>0</v>
      </c>
      <c r="BZ27" s="62">
        <f t="shared" si="31"/>
        <v>0</v>
      </c>
      <c r="CA27" s="62">
        <f t="shared" si="32"/>
        <v>0</v>
      </c>
      <c r="CB27" s="62">
        <f t="shared" si="33"/>
        <v>0</v>
      </c>
      <c r="CC27" s="62">
        <f t="shared" si="34"/>
        <v>0</v>
      </c>
      <c r="CD27" s="63">
        <f t="shared" si="35"/>
        <v>0</v>
      </c>
      <c r="CM27" s="64"/>
      <c r="CP27" s="65"/>
    </row>
    <row r="28" spans="1:94" s="58" customFormat="1" ht="12" customHeight="1" hidden="1">
      <c r="A28" s="73"/>
      <c r="B28" s="52">
        <f t="shared" si="10"/>
        <v>16</v>
      </c>
      <c r="C28" s="76"/>
      <c r="D28" s="77"/>
      <c r="E28" s="78"/>
      <c r="F28" s="79"/>
      <c r="G28" s="79"/>
      <c r="H28" s="79"/>
      <c r="I28" s="79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68">
        <f t="shared" si="0"/>
        <v>0</v>
      </c>
      <c r="AM28" s="57">
        <f t="shared" si="11"/>
        <v>0</v>
      </c>
      <c r="AN28" s="91">
        <f t="shared" si="1"/>
        <v>0</v>
      </c>
      <c r="AO28" s="91">
        <f t="shared" si="2"/>
        <v>0</v>
      </c>
      <c r="AP28" s="92"/>
      <c r="AQ28" s="92"/>
      <c r="AR28" s="54">
        <f t="shared" si="3"/>
        <v>0</v>
      </c>
      <c r="AS28" s="80"/>
      <c r="AT28" s="120">
        <f t="shared" si="4"/>
        <v>0</v>
      </c>
      <c r="AU28" s="101">
        <f t="shared" si="5"/>
        <v>0</v>
      </c>
      <c r="AV28" s="53">
        <f ca="1" t="shared" si="6"/>
        <v>0</v>
      </c>
      <c r="AW28" s="80"/>
      <c r="AX28" s="111"/>
      <c r="AY28" s="83"/>
      <c r="BA28" s="56">
        <f t="shared" si="12"/>
        <v>0</v>
      </c>
      <c r="BB28" s="56">
        <f t="shared" si="13"/>
        <v>0</v>
      </c>
      <c r="BC28" s="56">
        <f t="shared" si="14"/>
        <v>0</v>
      </c>
      <c r="BD28" s="56">
        <f t="shared" si="15"/>
        <v>0</v>
      </c>
      <c r="BE28" s="56">
        <f t="shared" si="16"/>
        <v>0</v>
      </c>
      <c r="BF28" s="56">
        <f t="shared" si="17"/>
        <v>0</v>
      </c>
      <c r="BG28" s="57"/>
      <c r="BH28" s="56">
        <f t="shared" si="8"/>
        <v>0</v>
      </c>
      <c r="BI28" s="56">
        <f t="shared" si="18"/>
        <v>0</v>
      </c>
      <c r="BN28" s="59">
        <f t="shared" si="19"/>
        <v>0</v>
      </c>
      <c r="BO28" s="58">
        <f t="shared" si="20"/>
        <v>0</v>
      </c>
      <c r="BP28" s="60">
        <f t="shared" si="21"/>
        <v>0</v>
      </c>
      <c r="BQ28" s="58">
        <f t="shared" si="22"/>
        <v>0</v>
      </c>
      <c r="BR28" s="61">
        <f t="shared" si="23"/>
        <v>0</v>
      </c>
      <c r="BS28" s="56">
        <f t="shared" si="24"/>
        <v>0</v>
      </c>
      <c r="BT28" s="62">
        <f t="shared" si="25"/>
        <v>0</v>
      </c>
      <c r="BU28" s="62">
        <f t="shared" si="26"/>
        <v>0</v>
      </c>
      <c r="BV28" s="62">
        <f t="shared" si="27"/>
        <v>0</v>
      </c>
      <c r="BW28" s="62">
        <f t="shared" si="28"/>
        <v>0</v>
      </c>
      <c r="BX28" s="62">
        <f t="shared" si="29"/>
        <v>0</v>
      </c>
      <c r="BY28" s="62">
        <f t="shared" si="30"/>
        <v>0</v>
      </c>
      <c r="BZ28" s="62">
        <f t="shared" si="31"/>
        <v>0</v>
      </c>
      <c r="CA28" s="62">
        <f t="shared" si="32"/>
        <v>0</v>
      </c>
      <c r="CB28" s="62">
        <f t="shared" si="33"/>
        <v>0</v>
      </c>
      <c r="CC28" s="62">
        <f t="shared" si="34"/>
        <v>0</v>
      </c>
      <c r="CD28" s="63">
        <f t="shared" si="35"/>
        <v>0</v>
      </c>
      <c r="CM28" s="64"/>
      <c r="CP28" s="65"/>
    </row>
    <row r="29" spans="1:94" s="58" customFormat="1" ht="12" customHeight="1" hidden="1">
      <c r="A29" s="73"/>
      <c r="B29" s="52">
        <f t="shared" si="10"/>
        <v>17</v>
      </c>
      <c r="C29" s="76"/>
      <c r="D29" s="77"/>
      <c r="E29" s="78"/>
      <c r="F29" s="79"/>
      <c r="G29" s="79"/>
      <c r="H29" s="79"/>
      <c r="I29" s="79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68">
        <f t="shared" si="0"/>
        <v>0</v>
      </c>
      <c r="AM29" s="57">
        <f t="shared" si="11"/>
        <v>0</v>
      </c>
      <c r="AN29" s="91">
        <f t="shared" si="1"/>
        <v>0</v>
      </c>
      <c r="AO29" s="91">
        <f t="shared" si="2"/>
        <v>0</v>
      </c>
      <c r="AP29" s="92"/>
      <c r="AQ29" s="92"/>
      <c r="AR29" s="54">
        <f t="shared" si="3"/>
        <v>0</v>
      </c>
      <c r="AS29" s="80"/>
      <c r="AT29" s="120">
        <f t="shared" si="4"/>
        <v>0</v>
      </c>
      <c r="AU29" s="101">
        <f t="shared" si="5"/>
        <v>0</v>
      </c>
      <c r="AV29" s="53">
        <f ca="1" t="shared" si="6"/>
        <v>0</v>
      </c>
      <c r="AW29" s="80"/>
      <c r="AX29" s="111"/>
      <c r="AY29" s="83"/>
      <c r="BA29" s="56">
        <f t="shared" si="12"/>
        <v>0</v>
      </c>
      <c r="BB29" s="56">
        <f t="shared" si="13"/>
        <v>0</v>
      </c>
      <c r="BC29" s="56">
        <f t="shared" si="14"/>
        <v>0</v>
      </c>
      <c r="BD29" s="56">
        <f t="shared" si="15"/>
        <v>0</v>
      </c>
      <c r="BE29" s="56">
        <f t="shared" si="16"/>
        <v>0</v>
      </c>
      <c r="BF29" s="56">
        <f t="shared" si="17"/>
        <v>0</v>
      </c>
      <c r="BG29" s="57"/>
      <c r="BH29" s="56">
        <f t="shared" si="8"/>
        <v>0</v>
      </c>
      <c r="BI29" s="56">
        <f t="shared" si="18"/>
        <v>0</v>
      </c>
      <c r="BN29" s="59">
        <f t="shared" si="19"/>
        <v>0</v>
      </c>
      <c r="BO29" s="58">
        <f t="shared" si="20"/>
        <v>0</v>
      </c>
      <c r="BP29" s="60">
        <f t="shared" si="21"/>
        <v>0</v>
      </c>
      <c r="BQ29" s="58">
        <f t="shared" si="22"/>
        <v>0</v>
      </c>
      <c r="BR29" s="61">
        <f t="shared" si="23"/>
        <v>0</v>
      </c>
      <c r="BS29" s="56">
        <f t="shared" si="24"/>
        <v>0</v>
      </c>
      <c r="BT29" s="62">
        <f t="shared" si="25"/>
        <v>0</v>
      </c>
      <c r="BU29" s="62">
        <f t="shared" si="26"/>
        <v>0</v>
      </c>
      <c r="BV29" s="62">
        <f t="shared" si="27"/>
        <v>0</v>
      </c>
      <c r="BW29" s="62">
        <f t="shared" si="28"/>
        <v>0</v>
      </c>
      <c r="BX29" s="62">
        <f t="shared" si="29"/>
        <v>0</v>
      </c>
      <c r="BY29" s="62">
        <f t="shared" si="30"/>
        <v>0</v>
      </c>
      <c r="BZ29" s="62">
        <f t="shared" si="31"/>
        <v>0</v>
      </c>
      <c r="CA29" s="62">
        <f t="shared" si="32"/>
        <v>0</v>
      </c>
      <c r="CB29" s="62">
        <f t="shared" si="33"/>
        <v>0</v>
      </c>
      <c r="CC29" s="62">
        <f t="shared" si="34"/>
        <v>0</v>
      </c>
      <c r="CD29" s="63">
        <f t="shared" si="35"/>
        <v>0</v>
      </c>
      <c r="CM29" s="64"/>
      <c r="CP29" s="65"/>
    </row>
    <row r="30" spans="1:94" s="58" customFormat="1" ht="12" customHeight="1" hidden="1">
      <c r="A30" s="73"/>
      <c r="B30" s="52">
        <f t="shared" si="10"/>
        <v>18</v>
      </c>
      <c r="C30" s="76"/>
      <c r="D30" s="77"/>
      <c r="E30" s="78"/>
      <c r="F30" s="79"/>
      <c r="G30" s="79"/>
      <c r="H30" s="79"/>
      <c r="I30" s="79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68">
        <f t="shared" si="0"/>
        <v>0</v>
      </c>
      <c r="AM30" s="57">
        <f t="shared" si="11"/>
        <v>0</v>
      </c>
      <c r="AN30" s="91">
        <f t="shared" si="1"/>
        <v>0</v>
      </c>
      <c r="AO30" s="91">
        <f t="shared" si="2"/>
        <v>0</v>
      </c>
      <c r="AP30" s="92"/>
      <c r="AQ30" s="92"/>
      <c r="AR30" s="54">
        <f t="shared" si="3"/>
        <v>0</v>
      </c>
      <c r="AS30" s="80"/>
      <c r="AT30" s="120">
        <f t="shared" si="4"/>
        <v>0</v>
      </c>
      <c r="AU30" s="101">
        <f t="shared" si="5"/>
        <v>0</v>
      </c>
      <c r="AV30" s="53">
        <f ca="1" t="shared" si="6"/>
        <v>0</v>
      </c>
      <c r="AW30" s="80"/>
      <c r="AX30" s="111"/>
      <c r="AY30" s="83"/>
      <c r="BA30" s="56">
        <f t="shared" si="12"/>
        <v>0</v>
      </c>
      <c r="BB30" s="56">
        <f t="shared" si="13"/>
        <v>0</v>
      </c>
      <c r="BC30" s="56">
        <f t="shared" si="14"/>
        <v>0</v>
      </c>
      <c r="BD30" s="56">
        <f t="shared" si="15"/>
        <v>0</v>
      </c>
      <c r="BE30" s="56">
        <f t="shared" si="16"/>
        <v>0</v>
      </c>
      <c r="BF30" s="56">
        <f t="shared" si="17"/>
        <v>0</v>
      </c>
      <c r="BG30" s="57"/>
      <c r="BH30" s="56">
        <f t="shared" si="8"/>
        <v>0</v>
      </c>
      <c r="BI30" s="56">
        <f t="shared" si="18"/>
        <v>0</v>
      </c>
      <c r="BN30" s="59">
        <f t="shared" si="19"/>
        <v>0</v>
      </c>
      <c r="BO30" s="58">
        <f t="shared" si="20"/>
        <v>0</v>
      </c>
      <c r="BP30" s="60">
        <f t="shared" si="21"/>
        <v>0</v>
      </c>
      <c r="BQ30" s="58">
        <f t="shared" si="22"/>
        <v>0</v>
      </c>
      <c r="BR30" s="61">
        <f t="shared" si="23"/>
        <v>0</v>
      </c>
      <c r="BS30" s="56">
        <f t="shared" si="24"/>
        <v>0</v>
      </c>
      <c r="BT30" s="62">
        <f t="shared" si="25"/>
        <v>0</v>
      </c>
      <c r="BU30" s="62">
        <f t="shared" si="26"/>
        <v>0</v>
      </c>
      <c r="BV30" s="62">
        <f t="shared" si="27"/>
        <v>0</v>
      </c>
      <c r="BW30" s="62">
        <f t="shared" si="28"/>
        <v>0</v>
      </c>
      <c r="BX30" s="62">
        <f t="shared" si="29"/>
        <v>0</v>
      </c>
      <c r="BY30" s="62">
        <f t="shared" si="30"/>
        <v>0</v>
      </c>
      <c r="BZ30" s="62">
        <f t="shared" si="31"/>
        <v>0</v>
      </c>
      <c r="CA30" s="62">
        <f t="shared" si="32"/>
        <v>0</v>
      </c>
      <c r="CB30" s="62">
        <f t="shared" si="33"/>
        <v>0</v>
      </c>
      <c r="CC30" s="62">
        <f t="shared" si="34"/>
        <v>0</v>
      </c>
      <c r="CD30" s="63">
        <f t="shared" si="35"/>
        <v>0</v>
      </c>
      <c r="CM30" s="64"/>
      <c r="CP30" s="65"/>
    </row>
    <row r="31" spans="1:94" s="58" customFormat="1" ht="12" customHeight="1" hidden="1">
      <c r="A31" s="73"/>
      <c r="B31" s="52">
        <f t="shared" si="10"/>
        <v>19</v>
      </c>
      <c r="C31" s="76"/>
      <c r="D31" s="77"/>
      <c r="E31" s="78"/>
      <c r="F31" s="79"/>
      <c r="G31" s="79"/>
      <c r="H31" s="79"/>
      <c r="I31" s="79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68">
        <f t="shared" si="0"/>
        <v>0</v>
      </c>
      <c r="AM31" s="57">
        <f t="shared" si="11"/>
        <v>0</v>
      </c>
      <c r="AN31" s="91">
        <f t="shared" si="1"/>
        <v>0</v>
      </c>
      <c r="AO31" s="91">
        <f t="shared" si="2"/>
        <v>0</v>
      </c>
      <c r="AP31" s="92"/>
      <c r="AQ31" s="92"/>
      <c r="AR31" s="54">
        <f t="shared" si="3"/>
        <v>0</v>
      </c>
      <c r="AS31" s="80"/>
      <c r="AT31" s="120">
        <f t="shared" si="4"/>
        <v>0</v>
      </c>
      <c r="AU31" s="101">
        <f t="shared" si="5"/>
        <v>0</v>
      </c>
      <c r="AV31" s="53">
        <f ca="1" t="shared" si="6"/>
        <v>0</v>
      </c>
      <c r="AW31" s="80"/>
      <c r="AX31" s="111"/>
      <c r="AY31" s="83"/>
      <c r="BA31" s="56">
        <f t="shared" si="12"/>
        <v>0</v>
      </c>
      <c r="BB31" s="56">
        <f t="shared" si="13"/>
        <v>0</v>
      </c>
      <c r="BC31" s="56">
        <f t="shared" si="14"/>
        <v>0</v>
      </c>
      <c r="BD31" s="56">
        <f t="shared" si="15"/>
        <v>0</v>
      </c>
      <c r="BE31" s="56">
        <f t="shared" si="16"/>
        <v>0</v>
      </c>
      <c r="BF31" s="56">
        <f t="shared" si="17"/>
        <v>0</v>
      </c>
      <c r="BG31" s="57"/>
      <c r="BH31" s="56">
        <f t="shared" si="8"/>
        <v>0</v>
      </c>
      <c r="BI31" s="56">
        <f t="shared" si="18"/>
        <v>0</v>
      </c>
      <c r="BN31" s="59">
        <f t="shared" si="19"/>
        <v>0</v>
      </c>
      <c r="BO31" s="58">
        <f t="shared" si="20"/>
        <v>0</v>
      </c>
      <c r="BP31" s="60">
        <f t="shared" si="21"/>
        <v>0</v>
      </c>
      <c r="BQ31" s="58">
        <f t="shared" si="22"/>
        <v>0</v>
      </c>
      <c r="BR31" s="61">
        <f t="shared" si="23"/>
        <v>0</v>
      </c>
      <c r="BS31" s="56">
        <f t="shared" si="24"/>
        <v>0</v>
      </c>
      <c r="BT31" s="62">
        <f t="shared" si="25"/>
        <v>0</v>
      </c>
      <c r="BU31" s="62">
        <f t="shared" si="26"/>
        <v>0</v>
      </c>
      <c r="BV31" s="62">
        <f t="shared" si="27"/>
        <v>0</v>
      </c>
      <c r="BW31" s="62">
        <f t="shared" si="28"/>
        <v>0</v>
      </c>
      <c r="BX31" s="62">
        <f t="shared" si="29"/>
        <v>0</v>
      </c>
      <c r="BY31" s="62">
        <f t="shared" si="30"/>
        <v>0</v>
      </c>
      <c r="BZ31" s="62">
        <f t="shared" si="31"/>
        <v>0</v>
      </c>
      <c r="CA31" s="62">
        <f t="shared" si="32"/>
        <v>0</v>
      </c>
      <c r="CB31" s="62">
        <f t="shared" si="33"/>
        <v>0</v>
      </c>
      <c r="CC31" s="62">
        <f t="shared" si="34"/>
        <v>0</v>
      </c>
      <c r="CD31" s="63">
        <f t="shared" si="35"/>
        <v>0</v>
      </c>
      <c r="CM31" s="64"/>
      <c r="CP31" s="65"/>
    </row>
    <row r="32" spans="1:94" s="58" customFormat="1" ht="12" customHeight="1" hidden="1">
      <c r="A32" s="73"/>
      <c r="B32" s="52">
        <f t="shared" si="10"/>
        <v>20</v>
      </c>
      <c r="C32" s="76"/>
      <c r="D32" s="77"/>
      <c r="E32" s="78"/>
      <c r="F32" s="79"/>
      <c r="G32" s="79"/>
      <c r="H32" s="79"/>
      <c r="I32" s="79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68">
        <f t="shared" si="0"/>
        <v>0</v>
      </c>
      <c r="AM32" s="57">
        <f t="shared" si="11"/>
        <v>0</v>
      </c>
      <c r="AN32" s="91">
        <f t="shared" si="1"/>
        <v>0</v>
      </c>
      <c r="AO32" s="91">
        <f t="shared" si="2"/>
        <v>0</v>
      </c>
      <c r="AP32" s="92"/>
      <c r="AQ32" s="92"/>
      <c r="AR32" s="54">
        <f t="shared" si="3"/>
        <v>0</v>
      </c>
      <c r="AS32" s="80"/>
      <c r="AT32" s="120">
        <f t="shared" si="4"/>
        <v>0</v>
      </c>
      <c r="AU32" s="101">
        <f t="shared" si="5"/>
        <v>0</v>
      </c>
      <c r="AV32" s="53">
        <f ca="1" t="shared" si="6"/>
        <v>0</v>
      </c>
      <c r="AW32" s="80"/>
      <c r="AX32" s="111"/>
      <c r="AY32" s="83"/>
      <c r="BA32" s="56">
        <f t="shared" si="12"/>
        <v>0</v>
      </c>
      <c r="BB32" s="56">
        <f t="shared" si="13"/>
        <v>0</v>
      </c>
      <c r="BC32" s="56">
        <f t="shared" si="14"/>
        <v>0</v>
      </c>
      <c r="BD32" s="56">
        <f t="shared" si="15"/>
        <v>0</v>
      </c>
      <c r="BE32" s="56">
        <f t="shared" si="16"/>
        <v>0</v>
      </c>
      <c r="BF32" s="56">
        <f t="shared" si="17"/>
        <v>0</v>
      </c>
      <c r="BG32" s="57"/>
      <c r="BH32" s="56">
        <f t="shared" si="8"/>
        <v>0</v>
      </c>
      <c r="BI32" s="56">
        <f t="shared" si="18"/>
        <v>0</v>
      </c>
      <c r="BN32" s="59">
        <f t="shared" si="19"/>
        <v>0</v>
      </c>
      <c r="BO32" s="58">
        <f t="shared" si="20"/>
        <v>0</v>
      </c>
      <c r="BP32" s="60">
        <f t="shared" si="21"/>
        <v>0</v>
      </c>
      <c r="BQ32" s="58">
        <f t="shared" si="22"/>
        <v>0</v>
      </c>
      <c r="BR32" s="61">
        <f t="shared" si="23"/>
        <v>0</v>
      </c>
      <c r="BS32" s="56">
        <f t="shared" si="24"/>
        <v>0</v>
      </c>
      <c r="BT32" s="62">
        <f t="shared" si="25"/>
        <v>0</v>
      </c>
      <c r="BU32" s="62">
        <f t="shared" si="26"/>
        <v>0</v>
      </c>
      <c r="BV32" s="62">
        <f t="shared" si="27"/>
        <v>0</v>
      </c>
      <c r="BW32" s="62">
        <f t="shared" si="28"/>
        <v>0</v>
      </c>
      <c r="BX32" s="62">
        <f t="shared" si="29"/>
        <v>0</v>
      </c>
      <c r="BY32" s="62">
        <f t="shared" si="30"/>
        <v>0</v>
      </c>
      <c r="BZ32" s="62">
        <f t="shared" si="31"/>
        <v>0</v>
      </c>
      <c r="CA32" s="62">
        <f t="shared" si="32"/>
        <v>0</v>
      </c>
      <c r="CB32" s="62">
        <f t="shared" si="33"/>
        <v>0</v>
      </c>
      <c r="CC32" s="62">
        <f t="shared" si="34"/>
        <v>0</v>
      </c>
      <c r="CD32" s="63">
        <f t="shared" si="35"/>
        <v>0</v>
      </c>
      <c r="CM32" s="64"/>
      <c r="CP32" s="65"/>
    </row>
    <row r="33" spans="1:94" s="58" customFormat="1" ht="12" customHeight="1" hidden="1">
      <c r="A33" s="73"/>
      <c r="B33" s="52">
        <f t="shared" si="10"/>
        <v>21</v>
      </c>
      <c r="C33" s="76"/>
      <c r="D33" s="77"/>
      <c r="E33" s="78"/>
      <c r="F33" s="79"/>
      <c r="G33" s="79"/>
      <c r="H33" s="79"/>
      <c r="I33" s="79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68">
        <f t="shared" si="0"/>
        <v>0</v>
      </c>
      <c r="AM33" s="57">
        <f t="shared" si="11"/>
        <v>0</v>
      </c>
      <c r="AN33" s="91">
        <f t="shared" si="1"/>
        <v>0</v>
      </c>
      <c r="AO33" s="91">
        <f t="shared" si="2"/>
        <v>0</v>
      </c>
      <c r="AP33" s="92"/>
      <c r="AQ33" s="92"/>
      <c r="AR33" s="54">
        <f t="shared" si="3"/>
        <v>0</v>
      </c>
      <c r="AS33" s="80"/>
      <c r="AT33" s="120">
        <f t="shared" si="4"/>
        <v>0</v>
      </c>
      <c r="AU33" s="101">
        <f t="shared" si="5"/>
        <v>0</v>
      </c>
      <c r="AV33" s="53">
        <f ca="1" t="shared" si="6"/>
        <v>0</v>
      </c>
      <c r="AW33" s="80"/>
      <c r="AX33" s="111"/>
      <c r="AY33" s="83"/>
      <c r="BA33" s="56">
        <f t="shared" si="12"/>
        <v>0</v>
      </c>
      <c r="BB33" s="56">
        <f t="shared" si="13"/>
        <v>0</v>
      </c>
      <c r="BC33" s="56">
        <f t="shared" si="14"/>
        <v>0</v>
      </c>
      <c r="BD33" s="56">
        <f t="shared" si="15"/>
        <v>0</v>
      </c>
      <c r="BE33" s="56">
        <f t="shared" si="16"/>
        <v>0</v>
      </c>
      <c r="BF33" s="56">
        <f t="shared" si="17"/>
        <v>0</v>
      </c>
      <c r="BG33" s="57"/>
      <c r="BH33" s="56">
        <f t="shared" si="8"/>
        <v>0</v>
      </c>
      <c r="BI33" s="56">
        <f t="shared" si="18"/>
        <v>0</v>
      </c>
      <c r="BN33" s="59">
        <f t="shared" si="19"/>
        <v>0</v>
      </c>
      <c r="BO33" s="58">
        <f t="shared" si="20"/>
        <v>0</v>
      </c>
      <c r="BP33" s="60">
        <f t="shared" si="21"/>
        <v>0</v>
      </c>
      <c r="BQ33" s="58">
        <f t="shared" si="22"/>
        <v>0</v>
      </c>
      <c r="BR33" s="61">
        <f t="shared" si="23"/>
        <v>0</v>
      </c>
      <c r="BS33" s="56">
        <f t="shared" si="24"/>
        <v>0</v>
      </c>
      <c r="BT33" s="62">
        <f t="shared" si="25"/>
        <v>0</v>
      </c>
      <c r="BU33" s="62">
        <f t="shared" si="26"/>
        <v>0</v>
      </c>
      <c r="BV33" s="62">
        <f t="shared" si="27"/>
        <v>0</v>
      </c>
      <c r="BW33" s="62">
        <f t="shared" si="28"/>
        <v>0</v>
      </c>
      <c r="BX33" s="62">
        <f t="shared" si="29"/>
        <v>0</v>
      </c>
      <c r="BY33" s="62">
        <f t="shared" si="30"/>
        <v>0</v>
      </c>
      <c r="BZ33" s="62">
        <f t="shared" si="31"/>
        <v>0</v>
      </c>
      <c r="CA33" s="62">
        <f t="shared" si="32"/>
        <v>0</v>
      </c>
      <c r="CB33" s="62">
        <f t="shared" si="33"/>
        <v>0</v>
      </c>
      <c r="CC33" s="62">
        <f t="shared" si="34"/>
        <v>0</v>
      </c>
      <c r="CD33" s="63">
        <f t="shared" si="35"/>
        <v>0</v>
      </c>
      <c r="CM33" s="64"/>
      <c r="CP33" s="65"/>
    </row>
    <row r="34" spans="1:94" s="58" customFormat="1" ht="12" customHeight="1" hidden="1">
      <c r="A34" s="73"/>
      <c r="B34" s="52">
        <f t="shared" si="10"/>
        <v>22</v>
      </c>
      <c r="C34" s="76"/>
      <c r="D34" s="77"/>
      <c r="E34" s="78"/>
      <c r="F34" s="79"/>
      <c r="G34" s="79"/>
      <c r="H34" s="79"/>
      <c r="I34" s="79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68">
        <f t="shared" si="0"/>
        <v>0</v>
      </c>
      <c r="AM34" s="57">
        <f t="shared" si="11"/>
        <v>0</v>
      </c>
      <c r="AN34" s="91">
        <f t="shared" si="1"/>
        <v>0</v>
      </c>
      <c r="AO34" s="91">
        <f t="shared" si="2"/>
        <v>0</v>
      </c>
      <c r="AP34" s="92"/>
      <c r="AQ34" s="92"/>
      <c r="AR34" s="54">
        <f t="shared" si="3"/>
        <v>0</v>
      </c>
      <c r="AS34" s="80"/>
      <c r="AT34" s="120">
        <f t="shared" si="4"/>
        <v>0</v>
      </c>
      <c r="AU34" s="101">
        <f t="shared" si="5"/>
        <v>0</v>
      </c>
      <c r="AV34" s="53">
        <f ca="1" t="shared" si="6"/>
        <v>0</v>
      </c>
      <c r="AW34" s="80"/>
      <c r="AX34" s="111"/>
      <c r="AY34" s="83"/>
      <c r="BA34" s="56">
        <f t="shared" si="12"/>
        <v>0</v>
      </c>
      <c r="BB34" s="56">
        <f t="shared" si="13"/>
        <v>0</v>
      </c>
      <c r="BC34" s="56">
        <f t="shared" si="14"/>
        <v>0</v>
      </c>
      <c r="BD34" s="56">
        <f t="shared" si="15"/>
        <v>0</v>
      </c>
      <c r="BE34" s="56">
        <f t="shared" si="16"/>
        <v>0</v>
      </c>
      <c r="BF34" s="56">
        <f t="shared" si="17"/>
        <v>0</v>
      </c>
      <c r="BG34" s="57"/>
      <c r="BH34" s="56">
        <f t="shared" si="8"/>
        <v>0</v>
      </c>
      <c r="BI34" s="56">
        <f t="shared" si="18"/>
        <v>0</v>
      </c>
      <c r="BN34" s="59">
        <f t="shared" si="19"/>
        <v>0</v>
      </c>
      <c r="BO34" s="58">
        <f t="shared" si="20"/>
        <v>0</v>
      </c>
      <c r="BP34" s="60">
        <f t="shared" si="21"/>
        <v>0</v>
      </c>
      <c r="BQ34" s="58">
        <f t="shared" si="22"/>
        <v>0</v>
      </c>
      <c r="BR34" s="61">
        <f t="shared" si="23"/>
        <v>0</v>
      </c>
      <c r="BS34" s="56">
        <f t="shared" si="24"/>
        <v>0</v>
      </c>
      <c r="BT34" s="62">
        <f t="shared" si="25"/>
        <v>0</v>
      </c>
      <c r="BU34" s="62">
        <f t="shared" si="26"/>
        <v>0</v>
      </c>
      <c r="BV34" s="62">
        <f t="shared" si="27"/>
        <v>0</v>
      </c>
      <c r="BW34" s="62">
        <f t="shared" si="28"/>
        <v>0</v>
      </c>
      <c r="BX34" s="62">
        <f t="shared" si="29"/>
        <v>0</v>
      </c>
      <c r="BY34" s="62">
        <f t="shared" si="30"/>
        <v>0</v>
      </c>
      <c r="BZ34" s="62">
        <f t="shared" si="31"/>
        <v>0</v>
      </c>
      <c r="CA34" s="62">
        <f t="shared" si="32"/>
        <v>0</v>
      </c>
      <c r="CB34" s="62">
        <f t="shared" si="33"/>
        <v>0</v>
      </c>
      <c r="CC34" s="62">
        <f t="shared" si="34"/>
        <v>0</v>
      </c>
      <c r="CD34" s="63">
        <f t="shared" si="35"/>
        <v>0</v>
      </c>
      <c r="CM34" s="64"/>
      <c r="CP34" s="65"/>
    </row>
    <row r="35" spans="1:94" s="58" customFormat="1" ht="12" customHeight="1" hidden="1">
      <c r="A35" s="73"/>
      <c r="B35" s="52">
        <f t="shared" si="10"/>
        <v>23</v>
      </c>
      <c r="C35" s="76"/>
      <c r="D35" s="77"/>
      <c r="E35" s="78"/>
      <c r="F35" s="79"/>
      <c r="G35" s="79"/>
      <c r="H35" s="79"/>
      <c r="I35" s="79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68">
        <f t="shared" si="0"/>
        <v>0</v>
      </c>
      <c r="AM35" s="57">
        <f t="shared" si="11"/>
        <v>0</v>
      </c>
      <c r="AN35" s="91">
        <f t="shared" si="1"/>
        <v>0</v>
      </c>
      <c r="AO35" s="91">
        <f t="shared" si="2"/>
        <v>0</v>
      </c>
      <c r="AP35" s="92"/>
      <c r="AQ35" s="92"/>
      <c r="AR35" s="54">
        <f t="shared" si="3"/>
        <v>0</v>
      </c>
      <c r="AS35" s="80"/>
      <c r="AT35" s="120">
        <f t="shared" si="4"/>
        <v>0</v>
      </c>
      <c r="AU35" s="101">
        <f t="shared" si="5"/>
        <v>0</v>
      </c>
      <c r="AV35" s="53">
        <f ca="1" t="shared" si="6"/>
        <v>0</v>
      </c>
      <c r="AW35" s="80"/>
      <c r="AX35" s="111"/>
      <c r="AY35" s="83"/>
      <c r="BA35" s="56">
        <f t="shared" si="12"/>
        <v>0</v>
      </c>
      <c r="BB35" s="56">
        <f t="shared" si="13"/>
        <v>0</v>
      </c>
      <c r="BC35" s="56">
        <f t="shared" si="14"/>
        <v>0</v>
      </c>
      <c r="BD35" s="56">
        <f t="shared" si="15"/>
        <v>0</v>
      </c>
      <c r="BE35" s="56">
        <f t="shared" si="16"/>
        <v>0</v>
      </c>
      <c r="BF35" s="56">
        <f t="shared" si="17"/>
        <v>0</v>
      </c>
      <c r="BG35" s="57"/>
      <c r="BH35" s="56">
        <f t="shared" si="8"/>
        <v>0</v>
      </c>
      <c r="BI35" s="56">
        <f t="shared" si="18"/>
        <v>0</v>
      </c>
      <c r="BN35" s="59">
        <f t="shared" si="19"/>
        <v>0</v>
      </c>
      <c r="BO35" s="58">
        <f t="shared" si="20"/>
        <v>0</v>
      </c>
      <c r="BP35" s="60">
        <f t="shared" si="21"/>
        <v>0</v>
      </c>
      <c r="BQ35" s="58">
        <f t="shared" si="22"/>
        <v>0</v>
      </c>
      <c r="BR35" s="61">
        <f t="shared" si="23"/>
        <v>0</v>
      </c>
      <c r="BS35" s="56">
        <f t="shared" si="24"/>
        <v>0</v>
      </c>
      <c r="BT35" s="62">
        <f t="shared" si="25"/>
        <v>0</v>
      </c>
      <c r="BU35" s="62">
        <f t="shared" si="26"/>
        <v>0</v>
      </c>
      <c r="BV35" s="62">
        <f t="shared" si="27"/>
        <v>0</v>
      </c>
      <c r="BW35" s="62">
        <f t="shared" si="28"/>
        <v>0</v>
      </c>
      <c r="BX35" s="62">
        <f t="shared" si="29"/>
        <v>0</v>
      </c>
      <c r="BY35" s="62">
        <f t="shared" si="30"/>
        <v>0</v>
      </c>
      <c r="BZ35" s="62">
        <f t="shared" si="31"/>
        <v>0</v>
      </c>
      <c r="CA35" s="62">
        <f t="shared" si="32"/>
        <v>0</v>
      </c>
      <c r="CB35" s="62">
        <f t="shared" si="33"/>
        <v>0</v>
      </c>
      <c r="CC35" s="62">
        <f t="shared" si="34"/>
        <v>0</v>
      </c>
      <c r="CD35" s="63">
        <f t="shared" si="35"/>
        <v>0</v>
      </c>
      <c r="CM35" s="64"/>
      <c r="CP35" s="65"/>
    </row>
    <row r="36" spans="1:94" s="58" customFormat="1" ht="12" customHeight="1" hidden="1">
      <c r="A36" s="73"/>
      <c r="B36" s="52">
        <f t="shared" si="10"/>
        <v>24</v>
      </c>
      <c r="C36" s="76"/>
      <c r="D36" s="77"/>
      <c r="E36" s="78"/>
      <c r="F36" s="79"/>
      <c r="G36" s="79"/>
      <c r="H36" s="79"/>
      <c r="I36" s="79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68">
        <f t="shared" si="0"/>
        <v>0</v>
      </c>
      <c r="AM36" s="57">
        <f t="shared" si="11"/>
        <v>0</v>
      </c>
      <c r="AN36" s="91">
        <f t="shared" si="1"/>
        <v>0</v>
      </c>
      <c r="AO36" s="91">
        <f t="shared" si="2"/>
        <v>0</v>
      </c>
      <c r="AP36" s="92"/>
      <c r="AQ36" s="92"/>
      <c r="AR36" s="54">
        <f t="shared" si="3"/>
        <v>0</v>
      </c>
      <c r="AS36" s="80"/>
      <c r="AT36" s="120">
        <f t="shared" si="4"/>
        <v>0</v>
      </c>
      <c r="AU36" s="101">
        <f t="shared" si="5"/>
        <v>0</v>
      </c>
      <c r="AV36" s="53">
        <f ca="1" t="shared" si="6"/>
        <v>0</v>
      </c>
      <c r="AW36" s="80"/>
      <c r="AX36" s="111"/>
      <c r="AY36" s="83"/>
      <c r="BA36" s="56">
        <f t="shared" si="12"/>
        <v>0</v>
      </c>
      <c r="BB36" s="56">
        <f t="shared" si="13"/>
        <v>0</v>
      </c>
      <c r="BC36" s="56">
        <f t="shared" si="14"/>
        <v>0</v>
      </c>
      <c r="BD36" s="56">
        <f t="shared" si="15"/>
        <v>0</v>
      </c>
      <c r="BE36" s="56">
        <f t="shared" si="16"/>
        <v>0</v>
      </c>
      <c r="BF36" s="56">
        <f t="shared" si="17"/>
        <v>0</v>
      </c>
      <c r="BG36" s="57"/>
      <c r="BH36" s="56">
        <f t="shared" si="8"/>
        <v>0</v>
      </c>
      <c r="BI36" s="56">
        <f t="shared" si="18"/>
        <v>0</v>
      </c>
      <c r="BN36" s="59">
        <f t="shared" si="19"/>
        <v>0</v>
      </c>
      <c r="BO36" s="58">
        <f t="shared" si="20"/>
        <v>0</v>
      </c>
      <c r="BP36" s="60">
        <f t="shared" si="21"/>
        <v>0</v>
      </c>
      <c r="BQ36" s="58">
        <f t="shared" si="22"/>
        <v>0</v>
      </c>
      <c r="BR36" s="61">
        <f t="shared" si="23"/>
        <v>0</v>
      </c>
      <c r="BS36" s="56">
        <f t="shared" si="24"/>
        <v>0</v>
      </c>
      <c r="BT36" s="62">
        <f t="shared" si="25"/>
        <v>0</v>
      </c>
      <c r="BU36" s="62">
        <f t="shared" si="26"/>
        <v>0</v>
      </c>
      <c r="BV36" s="62">
        <f t="shared" si="27"/>
        <v>0</v>
      </c>
      <c r="BW36" s="62">
        <f t="shared" si="28"/>
        <v>0</v>
      </c>
      <c r="BX36" s="62">
        <f t="shared" si="29"/>
        <v>0</v>
      </c>
      <c r="BY36" s="62">
        <f t="shared" si="30"/>
        <v>0</v>
      </c>
      <c r="BZ36" s="62">
        <f t="shared" si="31"/>
        <v>0</v>
      </c>
      <c r="CA36" s="62">
        <f t="shared" si="32"/>
        <v>0</v>
      </c>
      <c r="CB36" s="62">
        <f t="shared" si="33"/>
        <v>0</v>
      </c>
      <c r="CC36" s="62">
        <f t="shared" si="34"/>
        <v>0</v>
      </c>
      <c r="CD36" s="63">
        <f t="shared" si="35"/>
        <v>0</v>
      </c>
      <c r="CM36" s="64"/>
      <c r="CP36" s="65"/>
    </row>
    <row r="37" spans="1:94" s="58" customFormat="1" ht="12" customHeight="1" hidden="1">
      <c r="A37" s="73"/>
      <c r="B37" s="52">
        <f t="shared" si="10"/>
        <v>25</v>
      </c>
      <c r="C37" s="76"/>
      <c r="D37" s="77"/>
      <c r="E37" s="78"/>
      <c r="F37" s="79"/>
      <c r="G37" s="79"/>
      <c r="H37" s="79"/>
      <c r="I37" s="79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68">
        <f t="shared" si="0"/>
        <v>0</v>
      </c>
      <c r="AM37" s="57">
        <f t="shared" si="11"/>
        <v>0</v>
      </c>
      <c r="AN37" s="91">
        <f t="shared" si="1"/>
        <v>0</v>
      </c>
      <c r="AO37" s="91">
        <f t="shared" si="2"/>
        <v>0</v>
      </c>
      <c r="AP37" s="92"/>
      <c r="AQ37" s="92"/>
      <c r="AR37" s="54">
        <f t="shared" si="3"/>
        <v>0</v>
      </c>
      <c r="AS37" s="80"/>
      <c r="AT37" s="120">
        <f t="shared" si="4"/>
        <v>0</v>
      </c>
      <c r="AU37" s="101">
        <f t="shared" si="5"/>
        <v>0</v>
      </c>
      <c r="AV37" s="53">
        <f ca="1" t="shared" si="6"/>
        <v>0</v>
      </c>
      <c r="AW37" s="80"/>
      <c r="AX37" s="111"/>
      <c r="AY37" s="83"/>
      <c r="BA37" s="56">
        <f t="shared" si="12"/>
        <v>0</v>
      </c>
      <c r="BB37" s="56">
        <f t="shared" si="13"/>
        <v>0</v>
      </c>
      <c r="BC37" s="56">
        <f t="shared" si="14"/>
        <v>0</v>
      </c>
      <c r="BD37" s="56">
        <f t="shared" si="15"/>
        <v>0</v>
      </c>
      <c r="BE37" s="56">
        <f t="shared" si="16"/>
        <v>0</v>
      </c>
      <c r="BF37" s="56">
        <f t="shared" si="17"/>
        <v>0</v>
      </c>
      <c r="BG37" s="57"/>
      <c r="BH37" s="56">
        <f t="shared" si="8"/>
        <v>0</v>
      </c>
      <c r="BI37" s="56">
        <f t="shared" si="18"/>
        <v>0</v>
      </c>
      <c r="BN37" s="59">
        <f t="shared" si="19"/>
        <v>0</v>
      </c>
      <c r="BO37" s="58">
        <f t="shared" si="20"/>
        <v>0</v>
      </c>
      <c r="BP37" s="60">
        <f t="shared" si="21"/>
        <v>0</v>
      </c>
      <c r="BQ37" s="58">
        <f t="shared" si="22"/>
        <v>0</v>
      </c>
      <c r="BR37" s="61">
        <f t="shared" si="23"/>
        <v>0</v>
      </c>
      <c r="BS37" s="56">
        <f t="shared" si="24"/>
        <v>0</v>
      </c>
      <c r="BT37" s="62">
        <f t="shared" si="25"/>
        <v>0</v>
      </c>
      <c r="BU37" s="62">
        <f t="shared" si="26"/>
        <v>0</v>
      </c>
      <c r="BV37" s="62">
        <f t="shared" si="27"/>
        <v>0</v>
      </c>
      <c r="BW37" s="62">
        <f t="shared" si="28"/>
        <v>0</v>
      </c>
      <c r="BX37" s="62">
        <f t="shared" si="29"/>
        <v>0</v>
      </c>
      <c r="BY37" s="62">
        <f t="shared" si="30"/>
        <v>0</v>
      </c>
      <c r="BZ37" s="62">
        <f t="shared" si="31"/>
        <v>0</v>
      </c>
      <c r="CA37" s="62">
        <f t="shared" si="32"/>
        <v>0</v>
      </c>
      <c r="CB37" s="62">
        <f t="shared" si="33"/>
        <v>0</v>
      </c>
      <c r="CC37" s="62">
        <f t="shared" si="34"/>
        <v>0</v>
      </c>
      <c r="CD37" s="63">
        <f t="shared" si="35"/>
        <v>0</v>
      </c>
      <c r="CM37" s="64"/>
      <c r="CP37" s="65"/>
    </row>
    <row r="38" spans="1:94" s="58" customFormat="1" ht="12" customHeight="1" hidden="1">
      <c r="A38" s="73"/>
      <c r="B38" s="52">
        <f t="shared" si="10"/>
        <v>26</v>
      </c>
      <c r="C38" s="76"/>
      <c r="D38" s="77"/>
      <c r="E38" s="78"/>
      <c r="F38" s="79"/>
      <c r="G38" s="79"/>
      <c r="H38" s="79"/>
      <c r="I38" s="79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68">
        <f t="shared" si="0"/>
        <v>0</v>
      </c>
      <c r="AM38" s="57">
        <f t="shared" si="11"/>
        <v>0</v>
      </c>
      <c r="AN38" s="91">
        <f t="shared" si="1"/>
        <v>0</v>
      </c>
      <c r="AO38" s="91">
        <f t="shared" si="2"/>
        <v>0</v>
      </c>
      <c r="AP38" s="92"/>
      <c r="AQ38" s="92"/>
      <c r="AR38" s="54">
        <f t="shared" si="3"/>
        <v>0</v>
      </c>
      <c r="AS38" s="80"/>
      <c r="AT38" s="120">
        <f t="shared" si="4"/>
        <v>0</v>
      </c>
      <c r="AU38" s="101">
        <f t="shared" si="5"/>
        <v>0</v>
      </c>
      <c r="AV38" s="53">
        <f ca="1" t="shared" si="6"/>
        <v>0</v>
      </c>
      <c r="AW38" s="80"/>
      <c r="AX38" s="111"/>
      <c r="AY38" s="83"/>
      <c r="BA38" s="56">
        <f t="shared" si="12"/>
        <v>0</v>
      </c>
      <c r="BB38" s="56">
        <f t="shared" si="13"/>
        <v>0</v>
      </c>
      <c r="BC38" s="56">
        <f t="shared" si="14"/>
        <v>0</v>
      </c>
      <c r="BD38" s="56">
        <f t="shared" si="15"/>
        <v>0</v>
      </c>
      <c r="BE38" s="56">
        <f t="shared" si="16"/>
        <v>0</v>
      </c>
      <c r="BF38" s="56">
        <f t="shared" si="17"/>
        <v>0</v>
      </c>
      <c r="BG38" s="57"/>
      <c r="BH38" s="56">
        <f t="shared" si="8"/>
        <v>0</v>
      </c>
      <c r="BI38" s="56">
        <f t="shared" si="18"/>
        <v>0</v>
      </c>
      <c r="BN38" s="59">
        <f t="shared" si="19"/>
        <v>0</v>
      </c>
      <c r="BO38" s="58">
        <f t="shared" si="20"/>
        <v>0</v>
      </c>
      <c r="BP38" s="60">
        <f t="shared" si="21"/>
        <v>0</v>
      </c>
      <c r="BQ38" s="58">
        <f t="shared" si="22"/>
        <v>0</v>
      </c>
      <c r="BR38" s="61">
        <f t="shared" si="23"/>
        <v>0</v>
      </c>
      <c r="BS38" s="56">
        <f t="shared" si="24"/>
        <v>0</v>
      </c>
      <c r="BT38" s="62">
        <f t="shared" si="25"/>
        <v>0</v>
      </c>
      <c r="BU38" s="62">
        <f t="shared" si="26"/>
        <v>0</v>
      </c>
      <c r="BV38" s="62">
        <f t="shared" si="27"/>
        <v>0</v>
      </c>
      <c r="BW38" s="62">
        <f t="shared" si="28"/>
        <v>0</v>
      </c>
      <c r="BX38" s="62">
        <f t="shared" si="29"/>
        <v>0</v>
      </c>
      <c r="BY38" s="62">
        <f t="shared" si="30"/>
        <v>0</v>
      </c>
      <c r="BZ38" s="62">
        <f t="shared" si="31"/>
        <v>0</v>
      </c>
      <c r="CA38" s="62">
        <f t="shared" si="32"/>
        <v>0</v>
      </c>
      <c r="CB38" s="62">
        <f t="shared" si="33"/>
        <v>0</v>
      </c>
      <c r="CC38" s="62">
        <f t="shared" si="34"/>
        <v>0</v>
      </c>
      <c r="CD38" s="63">
        <f t="shared" si="35"/>
        <v>0</v>
      </c>
      <c r="CM38" s="64"/>
      <c r="CP38" s="65"/>
    </row>
    <row r="39" spans="1:94" s="58" customFormat="1" ht="12" customHeight="1" hidden="1">
      <c r="A39" s="73"/>
      <c r="B39" s="52">
        <f t="shared" si="10"/>
        <v>27</v>
      </c>
      <c r="C39" s="76"/>
      <c r="D39" s="77"/>
      <c r="E39" s="78"/>
      <c r="F39" s="79"/>
      <c r="G39" s="79"/>
      <c r="H39" s="79"/>
      <c r="I39" s="79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68">
        <f t="shared" si="0"/>
        <v>0</v>
      </c>
      <c r="AM39" s="57">
        <f t="shared" si="11"/>
        <v>0</v>
      </c>
      <c r="AN39" s="91">
        <f t="shared" si="1"/>
        <v>0</v>
      </c>
      <c r="AO39" s="91">
        <f t="shared" si="2"/>
        <v>0</v>
      </c>
      <c r="AP39" s="92"/>
      <c r="AQ39" s="92"/>
      <c r="AR39" s="54">
        <f t="shared" si="3"/>
        <v>0</v>
      </c>
      <c r="AS39" s="80"/>
      <c r="AT39" s="120">
        <f t="shared" si="4"/>
        <v>0</v>
      </c>
      <c r="AU39" s="101">
        <f t="shared" si="5"/>
        <v>0</v>
      </c>
      <c r="AV39" s="53">
        <f ca="1" t="shared" si="6"/>
        <v>0</v>
      </c>
      <c r="AW39" s="80"/>
      <c r="AX39" s="111"/>
      <c r="AY39" s="83"/>
      <c r="BA39" s="56">
        <f t="shared" si="12"/>
        <v>0</v>
      </c>
      <c r="BB39" s="56">
        <f t="shared" si="13"/>
        <v>0</v>
      </c>
      <c r="BC39" s="56">
        <f t="shared" si="14"/>
        <v>0</v>
      </c>
      <c r="BD39" s="56">
        <f t="shared" si="15"/>
        <v>0</v>
      </c>
      <c r="BE39" s="56">
        <f t="shared" si="16"/>
        <v>0</v>
      </c>
      <c r="BF39" s="56">
        <f t="shared" si="17"/>
        <v>0</v>
      </c>
      <c r="BG39" s="57"/>
      <c r="BH39" s="56">
        <f t="shared" si="8"/>
        <v>0</v>
      </c>
      <c r="BI39" s="56">
        <f t="shared" si="18"/>
        <v>0</v>
      </c>
      <c r="BN39" s="59">
        <f t="shared" si="19"/>
        <v>0</v>
      </c>
      <c r="BO39" s="58">
        <f t="shared" si="20"/>
        <v>0</v>
      </c>
      <c r="BP39" s="60">
        <f t="shared" si="21"/>
        <v>0</v>
      </c>
      <c r="BQ39" s="58">
        <f t="shared" si="22"/>
        <v>0</v>
      </c>
      <c r="BR39" s="61">
        <f t="shared" si="23"/>
        <v>0</v>
      </c>
      <c r="BS39" s="56">
        <f t="shared" si="24"/>
        <v>0</v>
      </c>
      <c r="BT39" s="62">
        <f t="shared" si="25"/>
        <v>0</v>
      </c>
      <c r="BU39" s="62">
        <f t="shared" si="26"/>
        <v>0</v>
      </c>
      <c r="BV39" s="62">
        <f t="shared" si="27"/>
        <v>0</v>
      </c>
      <c r="BW39" s="62">
        <f t="shared" si="28"/>
        <v>0</v>
      </c>
      <c r="BX39" s="62">
        <f t="shared" si="29"/>
        <v>0</v>
      </c>
      <c r="BY39" s="62">
        <f t="shared" si="30"/>
        <v>0</v>
      </c>
      <c r="BZ39" s="62">
        <f t="shared" si="31"/>
        <v>0</v>
      </c>
      <c r="CA39" s="62">
        <f t="shared" si="32"/>
        <v>0</v>
      </c>
      <c r="CB39" s="62">
        <f t="shared" si="33"/>
        <v>0</v>
      </c>
      <c r="CC39" s="62">
        <f t="shared" si="34"/>
        <v>0</v>
      </c>
      <c r="CD39" s="63">
        <f t="shared" si="35"/>
        <v>0</v>
      </c>
      <c r="CM39" s="64"/>
      <c r="CP39" s="65"/>
    </row>
    <row r="40" spans="1:94" s="58" customFormat="1" ht="12" customHeight="1" hidden="1">
      <c r="A40" s="73"/>
      <c r="B40" s="52">
        <f t="shared" si="10"/>
        <v>28</v>
      </c>
      <c r="C40" s="76"/>
      <c r="D40" s="77"/>
      <c r="E40" s="78"/>
      <c r="F40" s="79"/>
      <c r="G40" s="79"/>
      <c r="H40" s="79"/>
      <c r="I40" s="79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68">
        <f t="shared" si="0"/>
        <v>0</v>
      </c>
      <c r="AM40" s="57">
        <f t="shared" si="11"/>
        <v>0</v>
      </c>
      <c r="AN40" s="91">
        <f t="shared" si="1"/>
        <v>0</v>
      </c>
      <c r="AO40" s="91">
        <f t="shared" si="2"/>
        <v>0</v>
      </c>
      <c r="AP40" s="92"/>
      <c r="AQ40" s="92"/>
      <c r="AR40" s="54">
        <f t="shared" si="3"/>
        <v>0</v>
      </c>
      <c r="AS40" s="80"/>
      <c r="AT40" s="120">
        <f t="shared" si="4"/>
        <v>0</v>
      </c>
      <c r="AU40" s="101">
        <f t="shared" si="5"/>
        <v>0</v>
      </c>
      <c r="AV40" s="53">
        <f ca="1" t="shared" si="6"/>
        <v>0</v>
      </c>
      <c r="AW40" s="80"/>
      <c r="AX40" s="111"/>
      <c r="AY40" s="83"/>
      <c r="BA40" s="56">
        <f t="shared" si="12"/>
        <v>0</v>
      </c>
      <c r="BB40" s="56">
        <f t="shared" si="13"/>
        <v>0</v>
      </c>
      <c r="BC40" s="56">
        <f t="shared" si="14"/>
        <v>0</v>
      </c>
      <c r="BD40" s="56">
        <f t="shared" si="15"/>
        <v>0</v>
      </c>
      <c r="BE40" s="56">
        <f t="shared" si="16"/>
        <v>0</v>
      </c>
      <c r="BF40" s="56">
        <f t="shared" si="17"/>
        <v>0</v>
      </c>
      <c r="BG40" s="57"/>
      <c r="BH40" s="56">
        <f t="shared" si="8"/>
        <v>0</v>
      </c>
      <c r="BI40" s="56">
        <f t="shared" si="18"/>
        <v>0</v>
      </c>
      <c r="BN40" s="59">
        <f t="shared" si="19"/>
        <v>0</v>
      </c>
      <c r="BO40" s="58">
        <f t="shared" si="20"/>
        <v>0</v>
      </c>
      <c r="BP40" s="60">
        <f t="shared" si="21"/>
        <v>0</v>
      </c>
      <c r="BQ40" s="58">
        <f t="shared" si="22"/>
        <v>0</v>
      </c>
      <c r="BR40" s="61">
        <f t="shared" si="23"/>
        <v>0</v>
      </c>
      <c r="BS40" s="56">
        <f t="shared" si="24"/>
        <v>0</v>
      </c>
      <c r="BT40" s="62">
        <f t="shared" si="25"/>
        <v>0</v>
      </c>
      <c r="BU40" s="62">
        <f t="shared" si="26"/>
        <v>0</v>
      </c>
      <c r="BV40" s="62">
        <f t="shared" si="27"/>
        <v>0</v>
      </c>
      <c r="BW40" s="62">
        <f t="shared" si="28"/>
        <v>0</v>
      </c>
      <c r="BX40" s="62">
        <f t="shared" si="29"/>
        <v>0</v>
      </c>
      <c r="BY40" s="62">
        <f t="shared" si="30"/>
        <v>0</v>
      </c>
      <c r="BZ40" s="62">
        <f t="shared" si="31"/>
        <v>0</v>
      </c>
      <c r="CA40" s="62">
        <f t="shared" si="32"/>
        <v>0</v>
      </c>
      <c r="CB40" s="62">
        <f t="shared" si="33"/>
        <v>0</v>
      </c>
      <c r="CC40" s="62">
        <f t="shared" si="34"/>
        <v>0</v>
      </c>
      <c r="CD40" s="63">
        <f t="shared" si="35"/>
        <v>0</v>
      </c>
      <c r="CM40" s="64"/>
      <c r="CP40" s="65"/>
    </row>
    <row r="41" spans="1:94" s="58" customFormat="1" ht="12" customHeight="1" hidden="1">
      <c r="A41" s="73"/>
      <c r="B41" s="52">
        <f t="shared" si="10"/>
        <v>29</v>
      </c>
      <c r="C41" s="76"/>
      <c r="D41" s="77"/>
      <c r="E41" s="78"/>
      <c r="F41" s="79"/>
      <c r="G41" s="79"/>
      <c r="H41" s="79"/>
      <c r="I41" s="79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68">
        <f t="shared" si="0"/>
        <v>0</v>
      </c>
      <c r="AM41" s="57">
        <f t="shared" si="11"/>
        <v>0</v>
      </c>
      <c r="AN41" s="91">
        <f t="shared" si="1"/>
        <v>0</v>
      </c>
      <c r="AO41" s="91">
        <f t="shared" si="2"/>
        <v>0</v>
      </c>
      <c r="AP41" s="92"/>
      <c r="AQ41" s="92"/>
      <c r="AR41" s="54">
        <f t="shared" si="3"/>
        <v>0</v>
      </c>
      <c r="AS41" s="80"/>
      <c r="AT41" s="120">
        <f t="shared" si="4"/>
        <v>0</v>
      </c>
      <c r="AU41" s="101">
        <f t="shared" si="5"/>
        <v>0</v>
      </c>
      <c r="AV41" s="53">
        <f ca="1" t="shared" si="6"/>
        <v>0</v>
      </c>
      <c r="AW41" s="80"/>
      <c r="AX41" s="111"/>
      <c r="AY41" s="83"/>
      <c r="BA41" s="56">
        <f t="shared" si="12"/>
        <v>0</v>
      </c>
      <c r="BB41" s="56">
        <f t="shared" si="13"/>
        <v>0</v>
      </c>
      <c r="BC41" s="56">
        <f t="shared" si="14"/>
        <v>0</v>
      </c>
      <c r="BD41" s="56">
        <f t="shared" si="15"/>
        <v>0</v>
      </c>
      <c r="BE41" s="56">
        <f t="shared" si="16"/>
        <v>0</v>
      </c>
      <c r="BF41" s="56">
        <f t="shared" si="17"/>
        <v>0</v>
      </c>
      <c r="BG41" s="57"/>
      <c r="BH41" s="56">
        <f t="shared" si="8"/>
        <v>0</v>
      </c>
      <c r="BI41" s="56">
        <f t="shared" si="18"/>
        <v>0</v>
      </c>
      <c r="BN41" s="59">
        <f t="shared" si="19"/>
        <v>0</v>
      </c>
      <c r="BO41" s="58">
        <f t="shared" si="20"/>
        <v>0</v>
      </c>
      <c r="BP41" s="60">
        <f t="shared" si="21"/>
        <v>0</v>
      </c>
      <c r="BQ41" s="58">
        <f t="shared" si="22"/>
        <v>0</v>
      </c>
      <c r="BR41" s="61">
        <f t="shared" si="23"/>
        <v>0</v>
      </c>
      <c r="BS41" s="56">
        <f t="shared" si="24"/>
        <v>0</v>
      </c>
      <c r="BT41" s="62">
        <f t="shared" si="25"/>
        <v>0</v>
      </c>
      <c r="BU41" s="62">
        <f t="shared" si="26"/>
        <v>0</v>
      </c>
      <c r="BV41" s="62">
        <f t="shared" si="27"/>
        <v>0</v>
      </c>
      <c r="BW41" s="62">
        <f t="shared" si="28"/>
        <v>0</v>
      </c>
      <c r="BX41" s="62">
        <f t="shared" si="29"/>
        <v>0</v>
      </c>
      <c r="BY41" s="62">
        <f t="shared" si="30"/>
        <v>0</v>
      </c>
      <c r="BZ41" s="62">
        <f t="shared" si="31"/>
        <v>0</v>
      </c>
      <c r="CA41" s="62">
        <f t="shared" si="32"/>
        <v>0</v>
      </c>
      <c r="CB41" s="62">
        <f t="shared" si="33"/>
        <v>0</v>
      </c>
      <c r="CC41" s="62">
        <f t="shared" si="34"/>
        <v>0</v>
      </c>
      <c r="CD41" s="63">
        <f t="shared" si="35"/>
        <v>0</v>
      </c>
      <c r="CM41" s="64"/>
      <c r="CP41" s="65"/>
    </row>
    <row r="42" spans="1:94" s="58" customFormat="1" ht="12" customHeight="1" hidden="1">
      <c r="A42" s="73"/>
      <c r="B42" s="52">
        <f t="shared" si="10"/>
        <v>30</v>
      </c>
      <c r="C42" s="76"/>
      <c r="D42" s="77"/>
      <c r="E42" s="78"/>
      <c r="F42" s="79"/>
      <c r="G42" s="79"/>
      <c r="H42" s="79"/>
      <c r="I42" s="79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68">
        <f t="shared" si="0"/>
        <v>0</v>
      </c>
      <c r="AM42" s="57">
        <f t="shared" si="11"/>
        <v>0</v>
      </c>
      <c r="AN42" s="91">
        <f t="shared" si="1"/>
        <v>0</v>
      </c>
      <c r="AO42" s="91">
        <f t="shared" si="2"/>
        <v>0</v>
      </c>
      <c r="AP42" s="92"/>
      <c r="AQ42" s="92"/>
      <c r="AR42" s="54">
        <f t="shared" si="3"/>
        <v>0</v>
      </c>
      <c r="AS42" s="80"/>
      <c r="AT42" s="120">
        <f t="shared" si="4"/>
        <v>0</v>
      </c>
      <c r="AU42" s="101">
        <f t="shared" si="5"/>
        <v>0</v>
      </c>
      <c r="AV42" s="53">
        <f ca="1" t="shared" si="6"/>
        <v>0</v>
      </c>
      <c r="AW42" s="80"/>
      <c r="AX42" s="111"/>
      <c r="AY42" s="83"/>
      <c r="BA42" s="56">
        <f t="shared" si="12"/>
        <v>0</v>
      </c>
      <c r="BB42" s="56">
        <f t="shared" si="13"/>
        <v>0</v>
      </c>
      <c r="BC42" s="56">
        <f t="shared" si="14"/>
        <v>0</v>
      </c>
      <c r="BD42" s="56">
        <f t="shared" si="15"/>
        <v>0</v>
      </c>
      <c r="BE42" s="56">
        <f t="shared" si="16"/>
        <v>0</v>
      </c>
      <c r="BF42" s="56">
        <f t="shared" si="17"/>
        <v>0</v>
      </c>
      <c r="BG42" s="57"/>
      <c r="BH42" s="56">
        <f t="shared" si="8"/>
        <v>0</v>
      </c>
      <c r="BI42" s="56">
        <f t="shared" si="18"/>
        <v>0</v>
      </c>
      <c r="BN42" s="59">
        <f t="shared" si="19"/>
        <v>0</v>
      </c>
      <c r="BO42" s="58">
        <f t="shared" si="20"/>
        <v>0</v>
      </c>
      <c r="BP42" s="60">
        <f t="shared" si="21"/>
        <v>0</v>
      </c>
      <c r="BQ42" s="58">
        <f t="shared" si="22"/>
        <v>0</v>
      </c>
      <c r="BR42" s="61">
        <f t="shared" si="23"/>
        <v>0</v>
      </c>
      <c r="BS42" s="56">
        <f t="shared" si="24"/>
        <v>0</v>
      </c>
      <c r="BT42" s="62">
        <f t="shared" si="25"/>
        <v>0</v>
      </c>
      <c r="BU42" s="62">
        <f t="shared" si="26"/>
        <v>0</v>
      </c>
      <c r="BV42" s="62">
        <f t="shared" si="27"/>
        <v>0</v>
      </c>
      <c r="BW42" s="62">
        <f t="shared" si="28"/>
        <v>0</v>
      </c>
      <c r="BX42" s="62">
        <f t="shared" si="29"/>
        <v>0</v>
      </c>
      <c r="BY42" s="62">
        <f t="shared" si="30"/>
        <v>0</v>
      </c>
      <c r="BZ42" s="62">
        <f t="shared" si="31"/>
        <v>0</v>
      </c>
      <c r="CA42" s="62">
        <f t="shared" si="32"/>
        <v>0</v>
      </c>
      <c r="CB42" s="62">
        <f t="shared" si="33"/>
        <v>0</v>
      </c>
      <c r="CC42" s="62">
        <f t="shared" si="34"/>
        <v>0</v>
      </c>
      <c r="CD42" s="63">
        <f t="shared" si="35"/>
        <v>0</v>
      </c>
      <c r="CM42" s="64"/>
      <c r="CP42" s="65"/>
    </row>
    <row r="43" spans="1:94" s="58" customFormat="1" ht="12" customHeight="1" hidden="1">
      <c r="A43" s="73"/>
      <c r="B43" s="52">
        <f t="shared" si="10"/>
        <v>31</v>
      </c>
      <c r="C43" s="76"/>
      <c r="D43" s="77"/>
      <c r="E43" s="78"/>
      <c r="F43" s="79"/>
      <c r="G43" s="79"/>
      <c r="H43" s="79"/>
      <c r="I43" s="79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68">
        <f t="shared" si="0"/>
        <v>0</v>
      </c>
      <c r="AM43" s="57">
        <f t="shared" si="11"/>
        <v>0</v>
      </c>
      <c r="AN43" s="91">
        <f t="shared" si="1"/>
        <v>0</v>
      </c>
      <c r="AO43" s="91">
        <f t="shared" si="2"/>
        <v>0</v>
      </c>
      <c r="AP43" s="92"/>
      <c r="AQ43" s="92"/>
      <c r="AR43" s="54">
        <f t="shared" si="3"/>
        <v>0</v>
      </c>
      <c r="AS43" s="80"/>
      <c r="AT43" s="120">
        <f t="shared" si="4"/>
        <v>0</v>
      </c>
      <c r="AU43" s="101">
        <f t="shared" si="5"/>
        <v>0</v>
      </c>
      <c r="AV43" s="53">
        <f ca="1" t="shared" si="6"/>
        <v>0</v>
      </c>
      <c r="AW43" s="80"/>
      <c r="AX43" s="111"/>
      <c r="AY43" s="83"/>
      <c r="BA43" s="56">
        <f t="shared" si="12"/>
        <v>0</v>
      </c>
      <c r="BB43" s="56">
        <f t="shared" si="13"/>
        <v>0</v>
      </c>
      <c r="BC43" s="56">
        <f t="shared" si="14"/>
        <v>0</v>
      </c>
      <c r="BD43" s="56">
        <f t="shared" si="15"/>
        <v>0</v>
      </c>
      <c r="BE43" s="56">
        <f t="shared" si="16"/>
        <v>0</v>
      </c>
      <c r="BF43" s="56">
        <f t="shared" si="17"/>
        <v>0</v>
      </c>
      <c r="BG43" s="57"/>
      <c r="BH43" s="56">
        <f t="shared" si="8"/>
        <v>0</v>
      </c>
      <c r="BI43" s="56">
        <f t="shared" si="18"/>
        <v>0</v>
      </c>
      <c r="BN43" s="59">
        <f t="shared" si="19"/>
        <v>0</v>
      </c>
      <c r="BO43" s="58">
        <f t="shared" si="20"/>
        <v>0</v>
      </c>
      <c r="BP43" s="60">
        <f t="shared" si="21"/>
        <v>0</v>
      </c>
      <c r="BQ43" s="58">
        <f t="shared" si="22"/>
        <v>0</v>
      </c>
      <c r="BR43" s="61">
        <f t="shared" si="23"/>
        <v>0</v>
      </c>
      <c r="BS43" s="56">
        <f t="shared" si="24"/>
        <v>0</v>
      </c>
      <c r="BT43" s="62">
        <f t="shared" si="25"/>
        <v>0</v>
      </c>
      <c r="BU43" s="62">
        <f t="shared" si="26"/>
        <v>0</v>
      </c>
      <c r="BV43" s="62">
        <f t="shared" si="27"/>
        <v>0</v>
      </c>
      <c r="BW43" s="62">
        <f t="shared" si="28"/>
        <v>0</v>
      </c>
      <c r="BX43" s="62">
        <f t="shared" si="29"/>
        <v>0</v>
      </c>
      <c r="BY43" s="62">
        <f t="shared" si="30"/>
        <v>0</v>
      </c>
      <c r="BZ43" s="62">
        <f t="shared" si="31"/>
        <v>0</v>
      </c>
      <c r="CA43" s="62">
        <f t="shared" si="32"/>
        <v>0</v>
      </c>
      <c r="CB43" s="62">
        <f t="shared" si="33"/>
        <v>0</v>
      </c>
      <c r="CC43" s="62">
        <f t="shared" si="34"/>
        <v>0</v>
      </c>
      <c r="CD43" s="63">
        <f t="shared" si="35"/>
        <v>0</v>
      </c>
      <c r="CM43" s="64"/>
      <c r="CP43" s="65"/>
    </row>
    <row r="44" spans="1:94" s="58" customFormat="1" ht="12" customHeight="1" hidden="1">
      <c r="A44" s="73"/>
      <c r="B44" s="52">
        <f t="shared" si="10"/>
        <v>32</v>
      </c>
      <c r="C44" s="76"/>
      <c r="D44" s="77"/>
      <c r="E44" s="78"/>
      <c r="F44" s="79"/>
      <c r="G44" s="79"/>
      <c r="H44" s="79"/>
      <c r="I44" s="79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68">
        <f t="shared" si="0"/>
        <v>0</v>
      </c>
      <c r="AM44" s="57">
        <f t="shared" si="11"/>
        <v>0</v>
      </c>
      <c r="AN44" s="91">
        <f t="shared" si="1"/>
        <v>0</v>
      </c>
      <c r="AO44" s="91">
        <f t="shared" si="2"/>
        <v>0</v>
      </c>
      <c r="AP44" s="92"/>
      <c r="AQ44" s="92"/>
      <c r="AR44" s="54">
        <f t="shared" si="3"/>
        <v>0</v>
      </c>
      <c r="AS44" s="80"/>
      <c r="AT44" s="120">
        <f t="shared" si="4"/>
        <v>0</v>
      </c>
      <c r="AU44" s="101">
        <f t="shared" si="5"/>
        <v>0</v>
      </c>
      <c r="AV44" s="53">
        <f ca="1" t="shared" si="6"/>
        <v>0</v>
      </c>
      <c r="AW44" s="80"/>
      <c r="AX44" s="111"/>
      <c r="AY44" s="83"/>
      <c r="BA44" s="56">
        <f t="shared" si="12"/>
        <v>0</v>
      </c>
      <c r="BB44" s="56">
        <f t="shared" si="13"/>
        <v>0</v>
      </c>
      <c r="BC44" s="56">
        <f t="shared" si="14"/>
        <v>0</v>
      </c>
      <c r="BD44" s="56">
        <f t="shared" si="15"/>
        <v>0</v>
      </c>
      <c r="BE44" s="56">
        <f t="shared" si="16"/>
        <v>0</v>
      </c>
      <c r="BF44" s="56">
        <f t="shared" si="17"/>
        <v>0</v>
      </c>
      <c r="BG44" s="57"/>
      <c r="BH44" s="56">
        <f t="shared" si="8"/>
        <v>0</v>
      </c>
      <c r="BI44" s="56">
        <f t="shared" si="18"/>
        <v>0</v>
      </c>
      <c r="BN44" s="59">
        <f t="shared" si="19"/>
        <v>0</v>
      </c>
      <c r="BO44" s="58">
        <f t="shared" si="20"/>
        <v>0</v>
      </c>
      <c r="BP44" s="60">
        <f t="shared" si="21"/>
        <v>0</v>
      </c>
      <c r="BQ44" s="58">
        <f t="shared" si="22"/>
        <v>0</v>
      </c>
      <c r="BR44" s="61">
        <f t="shared" si="23"/>
        <v>0</v>
      </c>
      <c r="BS44" s="56">
        <f t="shared" si="24"/>
        <v>0</v>
      </c>
      <c r="BT44" s="62">
        <f t="shared" si="25"/>
        <v>0</v>
      </c>
      <c r="BU44" s="62">
        <f t="shared" si="26"/>
        <v>0</v>
      </c>
      <c r="BV44" s="62">
        <f t="shared" si="27"/>
        <v>0</v>
      </c>
      <c r="BW44" s="62">
        <f t="shared" si="28"/>
        <v>0</v>
      </c>
      <c r="BX44" s="62">
        <f t="shared" si="29"/>
        <v>0</v>
      </c>
      <c r="BY44" s="62">
        <f t="shared" si="30"/>
        <v>0</v>
      </c>
      <c r="BZ44" s="62">
        <f t="shared" si="31"/>
        <v>0</v>
      </c>
      <c r="CA44" s="62">
        <f t="shared" si="32"/>
        <v>0</v>
      </c>
      <c r="CB44" s="62">
        <f t="shared" si="33"/>
        <v>0</v>
      </c>
      <c r="CC44" s="62">
        <f t="shared" si="34"/>
        <v>0</v>
      </c>
      <c r="CD44" s="63">
        <f t="shared" si="35"/>
        <v>0</v>
      </c>
      <c r="CM44" s="64"/>
      <c r="CP44" s="65"/>
    </row>
    <row r="45" spans="1:94" s="58" customFormat="1" ht="12" customHeight="1" hidden="1">
      <c r="A45" s="73"/>
      <c r="B45" s="52">
        <f t="shared" si="10"/>
        <v>33</v>
      </c>
      <c r="C45" s="76"/>
      <c r="D45" s="77"/>
      <c r="E45" s="78"/>
      <c r="F45" s="79"/>
      <c r="G45" s="79"/>
      <c r="H45" s="79"/>
      <c r="I45" s="79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68">
        <f aca="true" t="shared" si="36" ref="AL45:AL76">IF(J45&gt;250,SUM(J45:AK45)-J45+250,SUM(J45:AK45))</f>
        <v>0</v>
      </c>
      <c r="AM45" s="57">
        <f t="shared" si="11"/>
        <v>0</v>
      </c>
      <c r="AN45" s="91">
        <f aca="true" t="shared" si="37" ref="AN45:AN75">IF(AX45="сумісництво",,AR45-AO45)</f>
        <v>0</v>
      </c>
      <c r="AO45" s="91">
        <f aca="true" t="shared" si="38" ref="AO45:AO75">MIN(IF(AX45="сумісництво",AR45,IF(AR45&gt;1,AR45-1,0)),0.5)</f>
        <v>0</v>
      </c>
      <c r="AP45" s="92"/>
      <c r="AQ45" s="92"/>
      <c r="AR45" s="54">
        <f aca="true" t="shared" si="39" ref="AR45:AR75">IF(OR(AV45="",AV45=0),0,IF(AND(AS45&gt;0,FLOOR((AL45-AS45)/AV45,0.05)+AP45+AQ45&gt;1.5),MIN(1.5-AP45-AQ45,FLOOR((AL45-AS45)/AV45,0.05)),MIN(1.5-AP45-AQ45,FLOOR((AL45)/AV45,0.05),IF(AX45="сумісництво",0.5,5))))</f>
        <v>0</v>
      </c>
      <c r="AS45" s="80"/>
      <c r="AT45" s="120">
        <f aca="true" t="shared" si="40" ref="AT45:AT76">IF(AV45=0,0,AS45/AV45)</f>
        <v>0</v>
      </c>
      <c r="AU45" s="101">
        <f t="shared" si="5"/>
        <v>0</v>
      </c>
      <c r="AV45" s="53">
        <f aca="true" ca="1" t="shared" si="41" ref="AV45:AV79">INDEX(vk_d,IF(ISERROR(MATCH(A45,OFFSET(vk_d,0,0,,1),0)),12,MATCH(A45,OFFSET(vk_d,0,0,,1),0)),3-IF(INDEX(sluzhb,2,0)=CM45,1,IF(INDEX(sluzhb,1,0)=CM45,-1,0))+IF(INDEX(kafedra,2,0)=$F$7,5,0))*(A45&lt;&gt;"")*(A45&lt;&gt;0)</f>
        <v>0</v>
      </c>
      <c r="AW45" s="80"/>
      <c r="AX45" s="111"/>
      <c r="AY45" s="83"/>
      <c r="BA45" s="56">
        <f t="shared" si="12"/>
        <v>0</v>
      </c>
      <c r="BB45" s="56">
        <f t="shared" si="13"/>
        <v>0</v>
      </c>
      <c r="BC45" s="56">
        <f t="shared" si="14"/>
        <v>0</v>
      </c>
      <c r="BD45" s="56">
        <f t="shared" si="15"/>
        <v>0</v>
      </c>
      <c r="BE45" s="56">
        <f t="shared" si="16"/>
        <v>0</v>
      </c>
      <c r="BF45" s="56">
        <f t="shared" si="17"/>
        <v>0</v>
      </c>
      <c r="BG45" s="57"/>
      <c r="BH45" s="56">
        <f t="shared" si="8"/>
        <v>0</v>
      </c>
      <c r="BI45" s="56">
        <f t="shared" si="18"/>
        <v>0</v>
      </c>
      <c r="BN45" s="59">
        <f t="shared" si="19"/>
        <v>0</v>
      </c>
      <c r="BO45" s="58">
        <f t="shared" si="20"/>
        <v>0</v>
      </c>
      <c r="BP45" s="60">
        <f t="shared" si="21"/>
        <v>0</v>
      </c>
      <c r="BQ45" s="58">
        <f t="shared" si="22"/>
        <v>0</v>
      </c>
      <c r="BR45" s="61">
        <f t="shared" si="23"/>
        <v>0</v>
      </c>
      <c r="BS45" s="56">
        <f t="shared" si="24"/>
        <v>0</v>
      </c>
      <c r="BT45" s="62">
        <f t="shared" si="25"/>
        <v>0</v>
      </c>
      <c r="BU45" s="62">
        <f t="shared" si="26"/>
        <v>0</v>
      </c>
      <c r="BV45" s="62">
        <f t="shared" si="27"/>
        <v>0</v>
      </c>
      <c r="BW45" s="62">
        <f t="shared" si="28"/>
        <v>0</v>
      </c>
      <c r="BX45" s="62">
        <f t="shared" si="29"/>
        <v>0</v>
      </c>
      <c r="BY45" s="62">
        <f t="shared" si="30"/>
        <v>0</v>
      </c>
      <c r="BZ45" s="62">
        <f t="shared" si="31"/>
        <v>0</v>
      </c>
      <c r="CA45" s="62">
        <f t="shared" si="32"/>
        <v>0</v>
      </c>
      <c r="CB45" s="62">
        <f t="shared" si="33"/>
        <v>0</v>
      </c>
      <c r="CC45" s="62">
        <f t="shared" si="34"/>
        <v>0</v>
      </c>
      <c r="CD45" s="63">
        <f t="shared" si="35"/>
        <v>0</v>
      </c>
      <c r="CM45" s="64"/>
      <c r="CP45" s="65"/>
    </row>
    <row r="46" spans="1:94" s="58" customFormat="1" ht="12" customHeight="1" hidden="1">
      <c r="A46" s="73"/>
      <c r="B46" s="52">
        <f t="shared" si="10"/>
        <v>34</v>
      </c>
      <c r="C46" s="76"/>
      <c r="D46" s="77"/>
      <c r="E46" s="78"/>
      <c r="F46" s="79"/>
      <c r="G46" s="79"/>
      <c r="H46" s="79"/>
      <c r="I46" s="79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68">
        <f t="shared" si="36"/>
        <v>0</v>
      </c>
      <c r="AM46" s="57">
        <f t="shared" si="11"/>
        <v>0</v>
      </c>
      <c r="AN46" s="91">
        <f t="shared" si="37"/>
        <v>0</v>
      </c>
      <c r="AO46" s="91">
        <f t="shared" si="38"/>
        <v>0</v>
      </c>
      <c r="AP46" s="92"/>
      <c r="AQ46" s="92"/>
      <c r="AR46" s="54">
        <f t="shared" si="39"/>
        <v>0</v>
      </c>
      <c r="AS46" s="80"/>
      <c r="AT46" s="120">
        <f t="shared" si="40"/>
        <v>0</v>
      </c>
      <c r="AU46" s="101">
        <f t="shared" si="5"/>
        <v>0</v>
      </c>
      <c r="AV46" s="53">
        <f ca="1" t="shared" si="41"/>
        <v>0</v>
      </c>
      <c r="AW46" s="80"/>
      <c r="AX46" s="111"/>
      <c r="AY46" s="83"/>
      <c r="BA46" s="56">
        <f t="shared" si="12"/>
        <v>0</v>
      </c>
      <c r="BB46" s="56">
        <f t="shared" si="13"/>
        <v>0</v>
      </c>
      <c r="BC46" s="56">
        <f t="shared" si="14"/>
        <v>0</v>
      </c>
      <c r="BD46" s="56">
        <f t="shared" si="15"/>
        <v>0</v>
      </c>
      <c r="BE46" s="56">
        <f t="shared" si="16"/>
        <v>0</v>
      </c>
      <c r="BF46" s="56">
        <f t="shared" si="17"/>
        <v>0</v>
      </c>
      <c r="BG46" s="57"/>
      <c r="BH46" s="56">
        <f t="shared" si="8"/>
        <v>0</v>
      </c>
      <c r="BI46" s="56">
        <f t="shared" si="18"/>
        <v>0</v>
      </c>
      <c r="BN46" s="59">
        <f t="shared" si="19"/>
        <v>0</v>
      </c>
      <c r="BO46" s="58">
        <f t="shared" si="20"/>
        <v>0</v>
      </c>
      <c r="BP46" s="60">
        <f t="shared" si="21"/>
        <v>0</v>
      </c>
      <c r="BQ46" s="58">
        <f t="shared" si="22"/>
        <v>0</v>
      </c>
      <c r="BR46" s="61">
        <f t="shared" si="23"/>
        <v>0</v>
      </c>
      <c r="BS46" s="56">
        <f t="shared" si="24"/>
        <v>0</v>
      </c>
      <c r="BT46" s="62">
        <f t="shared" si="25"/>
        <v>0</v>
      </c>
      <c r="BU46" s="62">
        <f t="shared" si="26"/>
        <v>0</v>
      </c>
      <c r="BV46" s="62">
        <f t="shared" si="27"/>
        <v>0</v>
      </c>
      <c r="BW46" s="62">
        <f t="shared" si="28"/>
        <v>0</v>
      </c>
      <c r="BX46" s="62">
        <f t="shared" si="29"/>
        <v>0</v>
      </c>
      <c r="BY46" s="62">
        <f t="shared" si="30"/>
        <v>0</v>
      </c>
      <c r="BZ46" s="62">
        <f t="shared" si="31"/>
        <v>0</v>
      </c>
      <c r="CA46" s="62">
        <f t="shared" si="32"/>
        <v>0</v>
      </c>
      <c r="CB46" s="62">
        <f t="shared" si="33"/>
        <v>0</v>
      </c>
      <c r="CC46" s="62">
        <f t="shared" si="34"/>
        <v>0</v>
      </c>
      <c r="CD46" s="63">
        <f t="shared" si="35"/>
        <v>0</v>
      </c>
      <c r="CM46" s="64"/>
      <c r="CP46" s="65"/>
    </row>
    <row r="47" spans="1:94" s="58" customFormat="1" ht="12" customHeight="1" hidden="1">
      <c r="A47" s="73"/>
      <c r="B47" s="52">
        <f t="shared" si="10"/>
        <v>35</v>
      </c>
      <c r="C47" s="76"/>
      <c r="D47" s="77"/>
      <c r="E47" s="78"/>
      <c r="F47" s="79"/>
      <c r="G47" s="79"/>
      <c r="H47" s="79"/>
      <c r="I47" s="79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68">
        <f t="shared" si="36"/>
        <v>0</v>
      </c>
      <c r="AM47" s="57">
        <f t="shared" si="11"/>
        <v>0</v>
      </c>
      <c r="AN47" s="91">
        <f t="shared" si="37"/>
        <v>0</v>
      </c>
      <c r="AO47" s="91">
        <f t="shared" si="38"/>
        <v>0</v>
      </c>
      <c r="AP47" s="92"/>
      <c r="AQ47" s="92"/>
      <c r="AR47" s="54">
        <f t="shared" si="39"/>
        <v>0</v>
      </c>
      <c r="AS47" s="80"/>
      <c r="AT47" s="120">
        <f t="shared" si="40"/>
        <v>0</v>
      </c>
      <c r="AU47" s="101">
        <f t="shared" si="5"/>
        <v>0</v>
      </c>
      <c r="AV47" s="53">
        <f ca="1" t="shared" si="41"/>
        <v>0</v>
      </c>
      <c r="AW47" s="80"/>
      <c r="AX47" s="111"/>
      <c r="AY47" s="83"/>
      <c r="BA47" s="56">
        <f t="shared" si="12"/>
        <v>0</v>
      </c>
      <c r="BB47" s="56">
        <f t="shared" si="13"/>
        <v>0</v>
      </c>
      <c r="BC47" s="56">
        <f t="shared" si="14"/>
        <v>0</v>
      </c>
      <c r="BD47" s="56">
        <f t="shared" si="15"/>
        <v>0</v>
      </c>
      <c r="BE47" s="56">
        <f t="shared" si="16"/>
        <v>0</v>
      </c>
      <c r="BF47" s="56">
        <f t="shared" si="17"/>
        <v>0</v>
      </c>
      <c r="BG47" s="57"/>
      <c r="BH47" s="56">
        <f t="shared" si="8"/>
        <v>0</v>
      </c>
      <c r="BI47" s="56">
        <f t="shared" si="18"/>
        <v>0</v>
      </c>
      <c r="BN47" s="59">
        <f t="shared" si="19"/>
        <v>0</v>
      </c>
      <c r="BO47" s="58">
        <f t="shared" si="20"/>
        <v>0</v>
      </c>
      <c r="BP47" s="60">
        <f t="shared" si="21"/>
        <v>0</v>
      </c>
      <c r="BQ47" s="58">
        <f t="shared" si="22"/>
        <v>0</v>
      </c>
      <c r="BR47" s="61">
        <f t="shared" si="23"/>
        <v>0</v>
      </c>
      <c r="BS47" s="56">
        <f t="shared" si="24"/>
        <v>0</v>
      </c>
      <c r="BT47" s="62">
        <f t="shared" si="25"/>
        <v>0</v>
      </c>
      <c r="BU47" s="62">
        <f t="shared" si="26"/>
        <v>0</v>
      </c>
      <c r="BV47" s="62">
        <f t="shared" si="27"/>
        <v>0</v>
      </c>
      <c r="BW47" s="62">
        <f t="shared" si="28"/>
        <v>0</v>
      </c>
      <c r="BX47" s="62">
        <f t="shared" si="29"/>
        <v>0</v>
      </c>
      <c r="BY47" s="62">
        <f t="shared" si="30"/>
        <v>0</v>
      </c>
      <c r="BZ47" s="62">
        <f t="shared" si="31"/>
        <v>0</v>
      </c>
      <c r="CA47" s="62">
        <f t="shared" si="32"/>
        <v>0</v>
      </c>
      <c r="CB47" s="62">
        <f t="shared" si="33"/>
        <v>0</v>
      </c>
      <c r="CC47" s="62">
        <f t="shared" si="34"/>
        <v>0</v>
      </c>
      <c r="CD47" s="63">
        <f t="shared" si="35"/>
        <v>0</v>
      </c>
      <c r="CM47" s="64"/>
      <c r="CP47" s="65"/>
    </row>
    <row r="48" spans="1:94" s="58" customFormat="1" ht="12" customHeight="1" hidden="1">
      <c r="A48" s="73"/>
      <c r="B48" s="52">
        <f t="shared" si="10"/>
        <v>36</v>
      </c>
      <c r="C48" s="76"/>
      <c r="D48" s="77"/>
      <c r="E48" s="78"/>
      <c r="F48" s="79"/>
      <c r="G48" s="79"/>
      <c r="H48" s="79"/>
      <c r="I48" s="79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68">
        <f t="shared" si="36"/>
        <v>0</v>
      </c>
      <c r="AM48" s="57">
        <f t="shared" si="11"/>
        <v>0</v>
      </c>
      <c r="AN48" s="91">
        <f t="shared" si="37"/>
        <v>0</v>
      </c>
      <c r="AO48" s="91">
        <f t="shared" si="38"/>
        <v>0</v>
      </c>
      <c r="AP48" s="92"/>
      <c r="AQ48" s="92"/>
      <c r="AR48" s="54">
        <f t="shared" si="39"/>
        <v>0</v>
      </c>
      <c r="AS48" s="80"/>
      <c r="AT48" s="120">
        <f t="shared" si="40"/>
        <v>0</v>
      </c>
      <c r="AU48" s="101">
        <f t="shared" si="5"/>
        <v>0</v>
      </c>
      <c r="AV48" s="53">
        <f ca="1" t="shared" si="41"/>
        <v>0</v>
      </c>
      <c r="AW48" s="80"/>
      <c r="AX48" s="111"/>
      <c r="AY48" s="83"/>
      <c r="BA48" s="56">
        <f t="shared" si="12"/>
        <v>0</v>
      </c>
      <c r="BB48" s="56">
        <f t="shared" si="13"/>
        <v>0</v>
      </c>
      <c r="BC48" s="56">
        <f t="shared" si="14"/>
        <v>0</v>
      </c>
      <c r="BD48" s="56">
        <f t="shared" si="15"/>
        <v>0</v>
      </c>
      <c r="BE48" s="56">
        <f t="shared" si="16"/>
        <v>0</v>
      </c>
      <c r="BF48" s="56">
        <f t="shared" si="17"/>
        <v>0</v>
      </c>
      <c r="BG48" s="57"/>
      <c r="BH48" s="56">
        <f t="shared" si="8"/>
        <v>0</v>
      </c>
      <c r="BI48" s="56">
        <f t="shared" si="18"/>
        <v>0</v>
      </c>
      <c r="BN48" s="59">
        <f t="shared" si="19"/>
        <v>0</v>
      </c>
      <c r="BO48" s="58">
        <f t="shared" si="20"/>
        <v>0</v>
      </c>
      <c r="BP48" s="60">
        <f t="shared" si="21"/>
        <v>0</v>
      </c>
      <c r="BQ48" s="58">
        <f t="shared" si="22"/>
        <v>0</v>
      </c>
      <c r="BR48" s="61">
        <f t="shared" si="23"/>
        <v>0</v>
      </c>
      <c r="BS48" s="56">
        <f t="shared" si="24"/>
        <v>0</v>
      </c>
      <c r="BT48" s="62">
        <f t="shared" si="25"/>
        <v>0</v>
      </c>
      <c r="BU48" s="62">
        <f t="shared" si="26"/>
        <v>0</v>
      </c>
      <c r="BV48" s="62">
        <f t="shared" si="27"/>
        <v>0</v>
      </c>
      <c r="BW48" s="62">
        <f t="shared" si="28"/>
        <v>0</v>
      </c>
      <c r="BX48" s="62">
        <f t="shared" si="29"/>
        <v>0</v>
      </c>
      <c r="BY48" s="62">
        <f t="shared" si="30"/>
        <v>0</v>
      </c>
      <c r="BZ48" s="62">
        <f t="shared" si="31"/>
        <v>0</v>
      </c>
      <c r="CA48" s="62">
        <f t="shared" si="32"/>
        <v>0</v>
      </c>
      <c r="CB48" s="62">
        <f t="shared" si="33"/>
        <v>0</v>
      </c>
      <c r="CC48" s="62">
        <f t="shared" si="34"/>
        <v>0</v>
      </c>
      <c r="CD48" s="63">
        <f t="shared" si="35"/>
        <v>0</v>
      </c>
      <c r="CM48" s="64"/>
      <c r="CP48" s="65"/>
    </row>
    <row r="49" spans="1:94" s="58" customFormat="1" ht="12" customHeight="1" hidden="1">
      <c r="A49" s="73"/>
      <c r="B49" s="52">
        <f t="shared" si="10"/>
        <v>37</v>
      </c>
      <c r="C49" s="76"/>
      <c r="D49" s="77"/>
      <c r="E49" s="78"/>
      <c r="F49" s="79"/>
      <c r="G49" s="79"/>
      <c r="H49" s="79"/>
      <c r="I49" s="79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68">
        <f t="shared" si="36"/>
        <v>0</v>
      </c>
      <c r="AM49" s="57">
        <f t="shared" si="11"/>
        <v>0</v>
      </c>
      <c r="AN49" s="91">
        <f t="shared" si="37"/>
        <v>0</v>
      </c>
      <c r="AO49" s="91">
        <f t="shared" si="38"/>
        <v>0</v>
      </c>
      <c r="AP49" s="92"/>
      <c r="AQ49" s="92"/>
      <c r="AR49" s="54">
        <f t="shared" si="39"/>
        <v>0</v>
      </c>
      <c r="AS49" s="80"/>
      <c r="AT49" s="120">
        <f t="shared" si="40"/>
        <v>0</v>
      </c>
      <c r="AU49" s="101">
        <f t="shared" si="5"/>
        <v>0</v>
      </c>
      <c r="AV49" s="53">
        <f ca="1" t="shared" si="41"/>
        <v>0</v>
      </c>
      <c r="AW49" s="80"/>
      <c r="AX49" s="111"/>
      <c r="AY49" s="83"/>
      <c r="BA49" s="56">
        <f t="shared" si="12"/>
        <v>0</v>
      </c>
      <c r="BB49" s="56">
        <f t="shared" si="13"/>
        <v>0</v>
      </c>
      <c r="BC49" s="56">
        <f t="shared" si="14"/>
        <v>0</v>
      </c>
      <c r="BD49" s="56">
        <f t="shared" si="15"/>
        <v>0</v>
      </c>
      <c r="BE49" s="56">
        <f t="shared" si="16"/>
        <v>0</v>
      </c>
      <c r="BF49" s="56">
        <f t="shared" si="17"/>
        <v>0</v>
      </c>
      <c r="BG49" s="57"/>
      <c r="BH49" s="56">
        <f t="shared" si="8"/>
        <v>0</v>
      </c>
      <c r="BI49" s="56">
        <f t="shared" si="18"/>
        <v>0</v>
      </c>
      <c r="BN49" s="59">
        <f t="shared" si="19"/>
        <v>0</v>
      </c>
      <c r="BO49" s="58">
        <f t="shared" si="20"/>
        <v>0</v>
      </c>
      <c r="BP49" s="60">
        <f t="shared" si="21"/>
        <v>0</v>
      </c>
      <c r="BQ49" s="58">
        <f t="shared" si="22"/>
        <v>0</v>
      </c>
      <c r="BR49" s="61">
        <f t="shared" si="23"/>
        <v>0</v>
      </c>
      <c r="BS49" s="56">
        <f t="shared" si="24"/>
        <v>0</v>
      </c>
      <c r="BT49" s="62">
        <f t="shared" si="25"/>
        <v>0</v>
      </c>
      <c r="BU49" s="62">
        <f t="shared" si="26"/>
        <v>0</v>
      </c>
      <c r="BV49" s="62">
        <f t="shared" si="27"/>
        <v>0</v>
      </c>
      <c r="BW49" s="62">
        <f t="shared" si="28"/>
        <v>0</v>
      </c>
      <c r="BX49" s="62">
        <f t="shared" si="29"/>
        <v>0</v>
      </c>
      <c r="BY49" s="62">
        <f t="shared" si="30"/>
        <v>0</v>
      </c>
      <c r="BZ49" s="62">
        <f t="shared" si="31"/>
        <v>0</v>
      </c>
      <c r="CA49" s="62">
        <f t="shared" si="32"/>
        <v>0</v>
      </c>
      <c r="CB49" s="62">
        <f t="shared" si="33"/>
        <v>0</v>
      </c>
      <c r="CC49" s="62">
        <f t="shared" si="34"/>
        <v>0</v>
      </c>
      <c r="CD49" s="63">
        <f t="shared" si="35"/>
        <v>0</v>
      </c>
      <c r="CM49" s="64"/>
      <c r="CP49" s="65"/>
    </row>
    <row r="50" spans="1:94" s="58" customFormat="1" ht="12" customHeight="1" hidden="1">
      <c r="A50" s="73"/>
      <c r="B50" s="52">
        <f t="shared" si="10"/>
        <v>38</v>
      </c>
      <c r="C50" s="76"/>
      <c r="D50" s="77"/>
      <c r="E50" s="78"/>
      <c r="F50" s="79"/>
      <c r="G50" s="79"/>
      <c r="H50" s="79"/>
      <c r="I50" s="79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68">
        <f t="shared" si="36"/>
        <v>0</v>
      </c>
      <c r="AM50" s="57">
        <f t="shared" si="11"/>
        <v>0</v>
      </c>
      <c r="AN50" s="91">
        <f t="shared" si="37"/>
        <v>0</v>
      </c>
      <c r="AO50" s="91">
        <f t="shared" si="38"/>
        <v>0</v>
      </c>
      <c r="AP50" s="92"/>
      <c r="AQ50" s="92"/>
      <c r="AR50" s="54">
        <f t="shared" si="39"/>
        <v>0</v>
      </c>
      <c r="AS50" s="80"/>
      <c r="AT50" s="120">
        <f t="shared" si="40"/>
        <v>0</v>
      </c>
      <c r="AU50" s="101">
        <f t="shared" si="5"/>
        <v>0</v>
      </c>
      <c r="AV50" s="53">
        <f ca="1" t="shared" si="41"/>
        <v>0</v>
      </c>
      <c r="AW50" s="80"/>
      <c r="AX50" s="111"/>
      <c r="AY50" s="83"/>
      <c r="BA50" s="56">
        <f t="shared" si="12"/>
        <v>0</v>
      </c>
      <c r="BB50" s="56">
        <f t="shared" si="13"/>
        <v>0</v>
      </c>
      <c r="BC50" s="56">
        <f t="shared" si="14"/>
        <v>0</v>
      </c>
      <c r="BD50" s="56">
        <f t="shared" si="15"/>
        <v>0</v>
      </c>
      <c r="BE50" s="56">
        <f t="shared" si="16"/>
        <v>0</v>
      </c>
      <c r="BF50" s="56">
        <f t="shared" si="17"/>
        <v>0</v>
      </c>
      <c r="BG50" s="57"/>
      <c r="BH50" s="56">
        <f t="shared" si="8"/>
        <v>0</v>
      </c>
      <c r="BI50" s="56">
        <f t="shared" si="18"/>
        <v>0</v>
      </c>
      <c r="BN50" s="59">
        <f t="shared" si="19"/>
        <v>0</v>
      </c>
      <c r="BO50" s="58">
        <f t="shared" si="20"/>
        <v>0</v>
      </c>
      <c r="BP50" s="60">
        <f t="shared" si="21"/>
        <v>0</v>
      </c>
      <c r="BQ50" s="58">
        <f t="shared" si="22"/>
        <v>0</v>
      </c>
      <c r="BR50" s="61">
        <f t="shared" si="23"/>
        <v>0</v>
      </c>
      <c r="BS50" s="56">
        <f t="shared" si="24"/>
        <v>0</v>
      </c>
      <c r="BT50" s="62">
        <f t="shared" si="25"/>
        <v>0</v>
      </c>
      <c r="BU50" s="62">
        <f t="shared" si="26"/>
        <v>0</v>
      </c>
      <c r="BV50" s="62">
        <f t="shared" si="27"/>
        <v>0</v>
      </c>
      <c r="BW50" s="62">
        <f t="shared" si="28"/>
        <v>0</v>
      </c>
      <c r="BX50" s="62">
        <f t="shared" si="29"/>
        <v>0</v>
      </c>
      <c r="BY50" s="62">
        <f t="shared" si="30"/>
        <v>0</v>
      </c>
      <c r="BZ50" s="62">
        <f t="shared" si="31"/>
        <v>0</v>
      </c>
      <c r="CA50" s="62">
        <f t="shared" si="32"/>
        <v>0</v>
      </c>
      <c r="CB50" s="62">
        <f t="shared" si="33"/>
        <v>0</v>
      </c>
      <c r="CC50" s="62">
        <f t="shared" si="34"/>
        <v>0</v>
      </c>
      <c r="CD50" s="63">
        <f t="shared" si="35"/>
        <v>0</v>
      </c>
      <c r="CM50" s="64"/>
      <c r="CP50" s="65"/>
    </row>
    <row r="51" spans="1:94" s="58" customFormat="1" ht="12" customHeight="1" hidden="1">
      <c r="A51" s="73"/>
      <c r="B51" s="52">
        <f t="shared" si="10"/>
        <v>39</v>
      </c>
      <c r="C51" s="76"/>
      <c r="D51" s="77"/>
      <c r="E51" s="78"/>
      <c r="F51" s="79"/>
      <c r="G51" s="79"/>
      <c r="H51" s="79"/>
      <c r="I51" s="79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68">
        <f t="shared" si="36"/>
        <v>0</v>
      </c>
      <c r="AM51" s="57">
        <f t="shared" si="11"/>
        <v>0</v>
      </c>
      <c r="AN51" s="91">
        <f t="shared" si="37"/>
        <v>0</v>
      </c>
      <c r="AO51" s="91">
        <f t="shared" si="38"/>
        <v>0</v>
      </c>
      <c r="AP51" s="92"/>
      <c r="AQ51" s="92"/>
      <c r="AR51" s="54">
        <f t="shared" si="39"/>
        <v>0</v>
      </c>
      <c r="AS51" s="80"/>
      <c r="AT51" s="120">
        <f t="shared" si="40"/>
        <v>0</v>
      </c>
      <c r="AU51" s="101">
        <f t="shared" si="5"/>
        <v>0</v>
      </c>
      <c r="AV51" s="53">
        <f ca="1" t="shared" si="41"/>
        <v>0</v>
      </c>
      <c r="AW51" s="80"/>
      <c r="AX51" s="111"/>
      <c r="AY51" s="83"/>
      <c r="BA51" s="56">
        <f t="shared" si="12"/>
        <v>0</v>
      </c>
      <c r="BB51" s="56">
        <f t="shared" si="13"/>
        <v>0</v>
      </c>
      <c r="BC51" s="56">
        <f t="shared" si="14"/>
        <v>0</v>
      </c>
      <c r="BD51" s="56">
        <f t="shared" si="15"/>
        <v>0</v>
      </c>
      <c r="BE51" s="56">
        <f t="shared" si="16"/>
        <v>0</v>
      </c>
      <c r="BF51" s="56">
        <f t="shared" si="17"/>
        <v>0</v>
      </c>
      <c r="BG51" s="57"/>
      <c r="BH51" s="56">
        <f t="shared" si="8"/>
        <v>0</v>
      </c>
      <c r="BI51" s="56">
        <f t="shared" si="18"/>
        <v>0</v>
      </c>
      <c r="BN51" s="59">
        <f t="shared" si="19"/>
        <v>0</v>
      </c>
      <c r="BO51" s="58">
        <f t="shared" si="20"/>
        <v>0</v>
      </c>
      <c r="BP51" s="60">
        <f t="shared" si="21"/>
        <v>0</v>
      </c>
      <c r="BQ51" s="58">
        <f t="shared" si="22"/>
        <v>0</v>
      </c>
      <c r="BR51" s="61">
        <f t="shared" si="23"/>
        <v>0</v>
      </c>
      <c r="BS51" s="56">
        <f t="shared" si="24"/>
        <v>0</v>
      </c>
      <c r="BT51" s="62">
        <f t="shared" si="25"/>
        <v>0</v>
      </c>
      <c r="BU51" s="62">
        <f t="shared" si="26"/>
        <v>0</v>
      </c>
      <c r="BV51" s="62">
        <f t="shared" si="27"/>
        <v>0</v>
      </c>
      <c r="BW51" s="62">
        <f t="shared" si="28"/>
        <v>0</v>
      </c>
      <c r="BX51" s="62">
        <f t="shared" si="29"/>
        <v>0</v>
      </c>
      <c r="BY51" s="62">
        <f t="shared" si="30"/>
        <v>0</v>
      </c>
      <c r="BZ51" s="62">
        <f t="shared" si="31"/>
        <v>0</v>
      </c>
      <c r="CA51" s="62">
        <f t="shared" si="32"/>
        <v>0</v>
      </c>
      <c r="CB51" s="62">
        <f t="shared" si="33"/>
        <v>0</v>
      </c>
      <c r="CC51" s="62">
        <f t="shared" si="34"/>
        <v>0</v>
      </c>
      <c r="CD51" s="63">
        <f t="shared" si="35"/>
        <v>0</v>
      </c>
      <c r="CM51" s="64"/>
      <c r="CP51" s="65"/>
    </row>
    <row r="52" spans="1:94" s="58" customFormat="1" ht="12" customHeight="1" hidden="1">
      <c r="A52" s="73"/>
      <c r="B52" s="52">
        <f t="shared" si="10"/>
        <v>40</v>
      </c>
      <c r="C52" s="76"/>
      <c r="D52" s="77"/>
      <c r="E52" s="78"/>
      <c r="F52" s="79"/>
      <c r="G52" s="79"/>
      <c r="H52" s="79"/>
      <c r="I52" s="79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68">
        <f t="shared" si="36"/>
        <v>0</v>
      </c>
      <c r="AM52" s="57">
        <f t="shared" si="11"/>
        <v>0</v>
      </c>
      <c r="AN52" s="91">
        <f t="shared" si="37"/>
        <v>0</v>
      </c>
      <c r="AO52" s="91">
        <f t="shared" si="38"/>
        <v>0</v>
      </c>
      <c r="AP52" s="92"/>
      <c r="AQ52" s="92"/>
      <c r="AR52" s="54">
        <f t="shared" si="39"/>
        <v>0</v>
      </c>
      <c r="AS52" s="80"/>
      <c r="AT52" s="120">
        <f t="shared" si="40"/>
        <v>0</v>
      </c>
      <c r="AU52" s="101">
        <f t="shared" si="5"/>
        <v>0</v>
      </c>
      <c r="AV52" s="53">
        <f ca="1" t="shared" si="41"/>
        <v>0</v>
      </c>
      <c r="AW52" s="80"/>
      <c r="AX52" s="111"/>
      <c r="AY52" s="83"/>
      <c r="BA52" s="56">
        <f t="shared" si="12"/>
        <v>0</v>
      </c>
      <c r="BB52" s="56">
        <f t="shared" si="13"/>
        <v>0</v>
      </c>
      <c r="BC52" s="56">
        <f t="shared" si="14"/>
        <v>0</v>
      </c>
      <c r="BD52" s="56">
        <f t="shared" si="15"/>
        <v>0</v>
      </c>
      <c r="BE52" s="56">
        <f t="shared" si="16"/>
        <v>0</v>
      </c>
      <c r="BF52" s="56">
        <f t="shared" si="17"/>
        <v>0</v>
      </c>
      <c r="BG52" s="57"/>
      <c r="BH52" s="56">
        <f t="shared" si="8"/>
        <v>0</v>
      </c>
      <c r="BI52" s="56">
        <f t="shared" si="18"/>
        <v>0</v>
      </c>
      <c r="BN52" s="59">
        <f t="shared" si="19"/>
        <v>0</v>
      </c>
      <c r="BO52" s="58">
        <f t="shared" si="20"/>
        <v>0</v>
      </c>
      <c r="BP52" s="60">
        <f t="shared" si="21"/>
        <v>0</v>
      </c>
      <c r="BQ52" s="58">
        <f t="shared" si="22"/>
        <v>0</v>
      </c>
      <c r="BR52" s="61">
        <f t="shared" si="23"/>
        <v>0</v>
      </c>
      <c r="BS52" s="56">
        <f t="shared" si="24"/>
        <v>0</v>
      </c>
      <c r="BT52" s="62">
        <f t="shared" si="25"/>
        <v>0</v>
      </c>
      <c r="BU52" s="62">
        <f t="shared" si="26"/>
        <v>0</v>
      </c>
      <c r="BV52" s="62">
        <f t="shared" si="27"/>
        <v>0</v>
      </c>
      <c r="BW52" s="62">
        <f t="shared" si="28"/>
        <v>0</v>
      </c>
      <c r="BX52" s="62">
        <f t="shared" si="29"/>
        <v>0</v>
      </c>
      <c r="BY52" s="62">
        <f t="shared" si="30"/>
        <v>0</v>
      </c>
      <c r="BZ52" s="62">
        <f t="shared" si="31"/>
        <v>0</v>
      </c>
      <c r="CA52" s="62">
        <f t="shared" si="32"/>
        <v>0</v>
      </c>
      <c r="CB52" s="62">
        <f t="shared" si="33"/>
        <v>0</v>
      </c>
      <c r="CC52" s="62">
        <f t="shared" si="34"/>
        <v>0</v>
      </c>
      <c r="CD52" s="63">
        <f t="shared" si="35"/>
        <v>0</v>
      </c>
      <c r="CM52" s="64"/>
      <c r="CP52" s="65"/>
    </row>
    <row r="53" spans="1:94" s="58" customFormat="1" ht="12" customHeight="1" hidden="1">
      <c r="A53" s="73"/>
      <c r="B53" s="52">
        <f t="shared" si="10"/>
        <v>41</v>
      </c>
      <c r="C53" s="76"/>
      <c r="D53" s="77"/>
      <c r="E53" s="78"/>
      <c r="F53" s="79"/>
      <c r="G53" s="79"/>
      <c r="H53" s="79"/>
      <c r="I53" s="79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68">
        <f t="shared" si="36"/>
        <v>0</v>
      </c>
      <c r="AM53" s="57">
        <f t="shared" si="11"/>
        <v>0</v>
      </c>
      <c r="AN53" s="91">
        <f t="shared" si="37"/>
        <v>0</v>
      </c>
      <c r="AO53" s="91">
        <f t="shared" si="38"/>
        <v>0</v>
      </c>
      <c r="AP53" s="92"/>
      <c r="AQ53" s="92"/>
      <c r="AR53" s="54">
        <f t="shared" si="39"/>
        <v>0</v>
      </c>
      <c r="AS53" s="80"/>
      <c r="AT53" s="120">
        <f t="shared" si="40"/>
        <v>0</v>
      </c>
      <c r="AU53" s="101">
        <f t="shared" si="5"/>
        <v>0</v>
      </c>
      <c r="AV53" s="53">
        <f ca="1" t="shared" si="41"/>
        <v>0</v>
      </c>
      <c r="AW53" s="80"/>
      <c r="AX53" s="111"/>
      <c r="AY53" s="83"/>
      <c r="BA53" s="56">
        <f t="shared" si="12"/>
        <v>0</v>
      </c>
      <c r="BB53" s="56">
        <f t="shared" si="13"/>
        <v>0</v>
      </c>
      <c r="BC53" s="56">
        <f t="shared" si="14"/>
        <v>0</v>
      </c>
      <c r="BD53" s="56">
        <f t="shared" si="15"/>
        <v>0</v>
      </c>
      <c r="BE53" s="56">
        <f t="shared" si="16"/>
        <v>0</v>
      </c>
      <c r="BF53" s="56">
        <f t="shared" si="17"/>
        <v>0</v>
      </c>
      <c r="BG53" s="57"/>
      <c r="BH53" s="56">
        <f t="shared" si="8"/>
        <v>0</v>
      </c>
      <c r="BI53" s="56">
        <f t="shared" si="18"/>
        <v>0</v>
      </c>
      <c r="BN53" s="59">
        <f t="shared" si="19"/>
        <v>0</v>
      </c>
      <c r="BO53" s="58">
        <f t="shared" si="20"/>
        <v>0</v>
      </c>
      <c r="BP53" s="60">
        <f t="shared" si="21"/>
        <v>0</v>
      </c>
      <c r="BQ53" s="58">
        <f t="shared" si="22"/>
        <v>0</v>
      </c>
      <c r="BR53" s="61">
        <f t="shared" si="23"/>
        <v>0</v>
      </c>
      <c r="BS53" s="56">
        <f t="shared" si="24"/>
        <v>0</v>
      </c>
      <c r="BT53" s="62">
        <f t="shared" si="25"/>
        <v>0</v>
      </c>
      <c r="BU53" s="62">
        <f t="shared" si="26"/>
        <v>0</v>
      </c>
      <c r="BV53" s="62">
        <f t="shared" si="27"/>
        <v>0</v>
      </c>
      <c r="BW53" s="62">
        <f t="shared" si="28"/>
        <v>0</v>
      </c>
      <c r="BX53" s="62">
        <f t="shared" si="29"/>
        <v>0</v>
      </c>
      <c r="BY53" s="62">
        <f t="shared" si="30"/>
        <v>0</v>
      </c>
      <c r="BZ53" s="62">
        <f t="shared" si="31"/>
        <v>0</v>
      </c>
      <c r="CA53" s="62">
        <f t="shared" si="32"/>
        <v>0</v>
      </c>
      <c r="CB53" s="62">
        <f t="shared" si="33"/>
        <v>0</v>
      </c>
      <c r="CC53" s="62">
        <f t="shared" si="34"/>
        <v>0</v>
      </c>
      <c r="CD53" s="63">
        <f t="shared" si="35"/>
        <v>0</v>
      </c>
      <c r="CM53" s="64"/>
      <c r="CP53" s="65"/>
    </row>
    <row r="54" spans="1:94" s="58" customFormat="1" ht="12" customHeight="1" hidden="1">
      <c r="A54" s="73"/>
      <c r="B54" s="52">
        <f t="shared" si="10"/>
        <v>42</v>
      </c>
      <c r="C54" s="76"/>
      <c r="D54" s="77"/>
      <c r="E54" s="78"/>
      <c r="F54" s="79"/>
      <c r="G54" s="79"/>
      <c r="H54" s="79"/>
      <c r="I54" s="79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68">
        <f t="shared" si="36"/>
        <v>0</v>
      </c>
      <c r="AM54" s="57">
        <f t="shared" si="11"/>
        <v>0</v>
      </c>
      <c r="AN54" s="91">
        <f t="shared" si="37"/>
        <v>0</v>
      </c>
      <c r="AO54" s="91">
        <f t="shared" si="38"/>
        <v>0</v>
      </c>
      <c r="AP54" s="92"/>
      <c r="AQ54" s="92"/>
      <c r="AR54" s="54">
        <f t="shared" si="39"/>
        <v>0</v>
      </c>
      <c r="AS54" s="80"/>
      <c r="AT54" s="120">
        <f t="shared" si="40"/>
        <v>0</v>
      </c>
      <c r="AU54" s="101">
        <f t="shared" si="5"/>
        <v>0</v>
      </c>
      <c r="AV54" s="53">
        <f ca="1" t="shared" si="41"/>
        <v>0</v>
      </c>
      <c r="AW54" s="80"/>
      <c r="AX54" s="111"/>
      <c r="AY54" s="83"/>
      <c r="BA54" s="56">
        <f t="shared" si="12"/>
        <v>0</v>
      </c>
      <c r="BB54" s="56">
        <f t="shared" si="13"/>
        <v>0</v>
      </c>
      <c r="BC54" s="56">
        <f t="shared" si="14"/>
        <v>0</v>
      </c>
      <c r="BD54" s="56">
        <f t="shared" si="15"/>
        <v>0</v>
      </c>
      <c r="BE54" s="56">
        <f t="shared" si="16"/>
        <v>0</v>
      </c>
      <c r="BF54" s="56">
        <f t="shared" si="17"/>
        <v>0</v>
      </c>
      <c r="BG54" s="57"/>
      <c r="BH54" s="56">
        <f t="shared" si="8"/>
        <v>0</v>
      </c>
      <c r="BI54" s="56">
        <f t="shared" si="18"/>
        <v>0</v>
      </c>
      <c r="BN54" s="59">
        <f t="shared" si="19"/>
        <v>0</v>
      </c>
      <c r="BO54" s="58">
        <f t="shared" si="20"/>
        <v>0</v>
      </c>
      <c r="BP54" s="60">
        <f t="shared" si="21"/>
        <v>0</v>
      </c>
      <c r="BQ54" s="58">
        <f t="shared" si="22"/>
        <v>0</v>
      </c>
      <c r="BR54" s="61">
        <f t="shared" si="23"/>
        <v>0</v>
      </c>
      <c r="BS54" s="56">
        <f t="shared" si="24"/>
        <v>0</v>
      </c>
      <c r="BT54" s="62">
        <f t="shared" si="25"/>
        <v>0</v>
      </c>
      <c r="BU54" s="62">
        <f t="shared" si="26"/>
        <v>0</v>
      </c>
      <c r="BV54" s="62">
        <f t="shared" si="27"/>
        <v>0</v>
      </c>
      <c r="BW54" s="62">
        <f t="shared" si="28"/>
        <v>0</v>
      </c>
      <c r="BX54" s="62">
        <f t="shared" si="29"/>
        <v>0</v>
      </c>
      <c r="BY54" s="62">
        <f t="shared" si="30"/>
        <v>0</v>
      </c>
      <c r="BZ54" s="62">
        <f t="shared" si="31"/>
        <v>0</v>
      </c>
      <c r="CA54" s="62">
        <f t="shared" si="32"/>
        <v>0</v>
      </c>
      <c r="CB54" s="62">
        <f t="shared" si="33"/>
        <v>0</v>
      </c>
      <c r="CC54" s="62">
        <f t="shared" si="34"/>
        <v>0</v>
      </c>
      <c r="CD54" s="63">
        <f t="shared" si="35"/>
        <v>0</v>
      </c>
      <c r="CM54" s="64"/>
      <c r="CP54" s="65"/>
    </row>
    <row r="55" spans="1:94" s="58" customFormat="1" ht="12" customHeight="1" hidden="1">
      <c r="A55" s="73"/>
      <c r="B55" s="52">
        <f t="shared" si="10"/>
        <v>43</v>
      </c>
      <c r="C55" s="76"/>
      <c r="D55" s="77"/>
      <c r="E55" s="78"/>
      <c r="F55" s="79"/>
      <c r="G55" s="79"/>
      <c r="H55" s="79"/>
      <c r="I55" s="79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68">
        <f t="shared" si="36"/>
        <v>0</v>
      </c>
      <c r="AM55" s="57">
        <f t="shared" si="11"/>
        <v>0</v>
      </c>
      <c r="AN55" s="91">
        <f t="shared" si="37"/>
        <v>0</v>
      </c>
      <c r="AO55" s="91">
        <f t="shared" si="38"/>
        <v>0</v>
      </c>
      <c r="AP55" s="92"/>
      <c r="AQ55" s="92"/>
      <c r="AR55" s="54">
        <f t="shared" si="39"/>
        <v>0</v>
      </c>
      <c r="AS55" s="80"/>
      <c r="AT55" s="120">
        <f t="shared" si="40"/>
        <v>0</v>
      </c>
      <c r="AU55" s="101">
        <f t="shared" si="5"/>
        <v>0</v>
      </c>
      <c r="AV55" s="53">
        <f ca="1" t="shared" si="41"/>
        <v>0</v>
      </c>
      <c r="AW55" s="80"/>
      <c r="AX55" s="111"/>
      <c r="AY55" s="83"/>
      <c r="BA55" s="56">
        <f t="shared" si="12"/>
        <v>0</v>
      </c>
      <c r="BB55" s="56">
        <f t="shared" si="13"/>
        <v>0</v>
      </c>
      <c r="BC55" s="56">
        <f t="shared" si="14"/>
        <v>0</v>
      </c>
      <c r="BD55" s="56">
        <f t="shared" si="15"/>
        <v>0</v>
      </c>
      <c r="BE55" s="56">
        <f t="shared" si="16"/>
        <v>0</v>
      </c>
      <c r="BF55" s="56">
        <f t="shared" si="17"/>
        <v>0</v>
      </c>
      <c r="BG55" s="57"/>
      <c r="BH55" s="56">
        <f t="shared" si="8"/>
        <v>0</v>
      </c>
      <c r="BI55" s="56">
        <f t="shared" si="18"/>
        <v>0</v>
      </c>
      <c r="BN55" s="59">
        <f t="shared" si="19"/>
        <v>0</v>
      </c>
      <c r="BO55" s="58">
        <f t="shared" si="20"/>
        <v>0</v>
      </c>
      <c r="BP55" s="60">
        <f t="shared" si="21"/>
        <v>0</v>
      </c>
      <c r="BQ55" s="58">
        <f t="shared" si="22"/>
        <v>0</v>
      </c>
      <c r="BR55" s="61">
        <f t="shared" si="23"/>
        <v>0</v>
      </c>
      <c r="BS55" s="56">
        <f t="shared" si="24"/>
        <v>0</v>
      </c>
      <c r="BT55" s="62">
        <f t="shared" si="25"/>
        <v>0</v>
      </c>
      <c r="BU55" s="62">
        <f t="shared" si="26"/>
        <v>0</v>
      </c>
      <c r="BV55" s="62">
        <f t="shared" si="27"/>
        <v>0</v>
      </c>
      <c r="BW55" s="62">
        <f t="shared" si="28"/>
        <v>0</v>
      </c>
      <c r="BX55" s="62">
        <f t="shared" si="29"/>
        <v>0</v>
      </c>
      <c r="BY55" s="62">
        <f t="shared" si="30"/>
        <v>0</v>
      </c>
      <c r="BZ55" s="62">
        <f t="shared" si="31"/>
        <v>0</v>
      </c>
      <c r="CA55" s="62">
        <f t="shared" si="32"/>
        <v>0</v>
      </c>
      <c r="CB55" s="62">
        <f t="shared" si="33"/>
        <v>0</v>
      </c>
      <c r="CC55" s="62">
        <f t="shared" si="34"/>
        <v>0</v>
      </c>
      <c r="CD55" s="63">
        <f t="shared" si="35"/>
        <v>0</v>
      </c>
      <c r="CM55" s="64"/>
      <c r="CP55" s="65"/>
    </row>
    <row r="56" spans="1:94" s="58" customFormat="1" ht="12" customHeight="1" hidden="1">
      <c r="A56" s="73"/>
      <c r="B56" s="52">
        <f t="shared" si="10"/>
        <v>44</v>
      </c>
      <c r="C56" s="76"/>
      <c r="D56" s="77"/>
      <c r="E56" s="78"/>
      <c r="F56" s="79"/>
      <c r="G56" s="79"/>
      <c r="H56" s="79"/>
      <c r="I56" s="79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68">
        <f t="shared" si="36"/>
        <v>0</v>
      </c>
      <c r="AM56" s="57">
        <f t="shared" si="11"/>
        <v>0</v>
      </c>
      <c r="AN56" s="91">
        <f t="shared" si="37"/>
        <v>0</v>
      </c>
      <c r="AO56" s="91">
        <f t="shared" si="38"/>
        <v>0</v>
      </c>
      <c r="AP56" s="92"/>
      <c r="AQ56" s="92"/>
      <c r="AR56" s="54">
        <f t="shared" si="39"/>
        <v>0</v>
      </c>
      <c r="AS56" s="80"/>
      <c r="AT56" s="120">
        <f t="shared" si="40"/>
        <v>0</v>
      </c>
      <c r="AU56" s="101">
        <f t="shared" si="5"/>
        <v>0</v>
      </c>
      <c r="AV56" s="53">
        <f ca="1" t="shared" si="41"/>
        <v>0</v>
      </c>
      <c r="AW56" s="80"/>
      <c r="AX56" s="111"/>
      <c r="AY56" s="83"/>
      <c r="BA56" s="56">
        <f t="shared" si="12"/>
        <v>0</v>
      </c>
      <c r="BB56" s="56">
        <f t="shared" si="13"/>
        <v>0</v>
      </c>
      <c r="BC56" s="56">
        <f t="shared" si="14"/>
        <v>0</v>
      </c>
      <c r="BD56" s="56">
        <f t="shared" si="15"/>
        <v>0</v>
      </c>
      <c r="BE56" s="56">
        <f t="shared" si="16"/>
        <v>0</v>
      </c>
      <c r="BF56" s="56">
        <f t="shared" si="17"/>
        <v>0</v>
      </c>
      <c r="BG56" s="57"/>
      <c r="BH56" s="56">
        <f t="shared" si="8"/>
        <v>0</v>
      </c>
      <c r="BI56" s="56">
        <f t="shared" si="18"/>
        <v>0</v>
      </c>
      <c r="BN56" s="59">
        <f t="shared" si="19"/>
        <v>0</v>
      </c>
      <c r="BO56" s="58">
        <f t="shared" si="20"/>
        <v>0</v>
      </c>
      <c r="BP56" s="60">
        <f t="shared" si="21"/>
        <v>0</v>
      </c>
      <c r="BQ56" s="58">
        <f t="shared" si="22"/>
        <v>0</v>
      </c>
      <c r="BR56" s="61">
        <f t="shared" si="23"/>
        <v>0</v>
      </c>
      <c r="BS56" s="56">
        <f t="shared" si="24"/>
        <v>0</v>
      </c>
      <c r="BT56" s="62">
        <f t="shared" si="25"/>
        <v>0</v>
      </c>
      <c r="BU56" s="62">
        <f t="shared" si="26"/>
        <v>0</v>
      </c>
      <c r="BV56" s="62">
        <f t="shared" si="27"/>
        <v>0</v>
      </c>
      <c r="BW56" s="62">
        <f t="shared" si="28"/>
        <v>0</v>
      </c>
      <c r="BX56" s="62">
        <f t="shared" si="29"/>
        <v>0</v>
      </c>
      <c r="BY56" s="62">
        <f t="shared" si="30"/>
        <v>0</v>
      </c>
      <c r="BZ56" s="62">
        <f t="shared" si="31"/>
        <v>0</v>
      </c>
      <c r="CA56" s="62">
        <f t="shared" si="32"/>
        <v>0</v>
      </c>
      <c r="CB56" s="62">
        <f t="shared" si="33"/>
        <v>0</v>
      </c>
      <c r="CC56" s="62">
        <f t="shared" si="34"/>
        <v>0</v>
      </c>
      <c r="CD56" s="63">
        <f t="shared" si="35"/>
        <v>0</v>
      </c>
      <c r="CM56" s="64"/>
      <c r="CP56" s="65"/>
    </row>
    <row r="57" spans="1:94" s="58" customFormat="1" ht="12" customHeight="1" hidden="1">
      <c r="A57" s="73"/>
      <c r="B57" s="52">
        <f t="shared" si="10"/>
        <v>45</v>
      </c>
      <c r="C57" s="76"/>
      <c r="D57" s="77"/>
      <c r="E57" s="78"/>
      <c r="F57" s="79"/>
      <c r="G57" s="79"/>
      <c r="H57" s="79"/>
      <c r="I57" s="79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68">
        <f t="shared" si="36"/>
        <v>0</v>
      </c>
      <c r="AM57" s="57">
        <f t="shared" si="11"/>
        <v>0</v>
      </c>
      <c r="AN57" s="91">
        <f t="shared" si="37"/>
        <v>0</v>
      </c>
      <c r="AO57" s="91">
        <f t="shared" si="38"/>
        <v>0</v>
      </c>
      <c r="AP57" s="92"/>
      <c r="AQ57" s="92"/>
      <c r="AR57" s="54">
        <f t="shared" si="39"/>
        <v>0</v>
      </c>
      <c r="AS57" s="80"/>
      <c r="AT57" s="120">
        <f t="shared" si="40"/>
        <v>0</v>
      </c>
      <c r="AU57" s="101">
        <f t="shared" si="5"/>
        <v>0</v>
      </c>
      <c r="AV57" s="53">
        <f ca="1" t="shared" si="41"/>
        <v>0</v>
      </c>
      <c r="AW57" s="80"/>
      <c r="AX57" s="111"/>
      <c r="AY57" s="83"/>
      <c r="BA57" s="56">
        <f t="shared" si="12"/>
        <v>0</v>
      </c>
      <c r="BB57" s="56">
        <f t="shared" si="13"/>
        <v>0</v>
      </c>
      <c r="BC57" s="56">
        <f t="shared" si="14"/>
        <v>0</v>
      </c>
      <c r="BD57" s="56">
        <f t="shared" si="15"/>
        <v>0</v>
      </c>
      <c r="BE57" s="56">
        <f t="shared" si="16"/>
        <v>0</v>
      </c>
      <c r="BF57" s="56">
        <f t="shared" si="17"/>
        <v>0</v>
      </c>
      <c r="BG57" s="57"/>
      <c r="BH57" s="56">
        <f t="shared" si="8"/>
        <v>0</v>
      </c>
      <c r="BI57" s="56">
        <f t="shared" si="18"/>
        <v>0</v>
      </c>
      <c r="BN57" s="59">
        <f t="shared" si="19"/>
        <v>0</v>
      </c>
      <c r="BO57" s="58">
        <f t="shared" si="20"/>
        <v>0</v>
      </c>
      <c r="BP57" s="60">
        <f t="shared" si="21"/>
        <v>0</v>
      </c>
      <c r="BQ57" s="58">
        <f t="shared" si="22"/>
        <v>0</v>
      </c>
      <c r="BR57" s="61">
        <f t="shared" si="23"/>
        <v>0</v>
      </c>
      <c r="BS57" s="56">
        <f t="shared" si="24"/>
        <v>0</v>
      </c>
      <c r="BT57" s="62">
        <f t="shared" si="25"/>
        <v>0</v>
      </c>
      <c r="BU57" s="62">
        <f t="shared" si="26"/>
        <v>0</v>
      </c>
      <c r="BV57" s="62">
        <f t="shared" si="27"/>
        <v>0</v>
      </c>
      <c r="BW57" s="62">
        <f t="shared" si="28"/>
        <v>0</v>
      </c>
      <c r="BX57" s="62">
        <f t="shared" si="29"/>
        <v>0</v>
      </c>
      <c r="BY57" s="62">
        <f t="shared" si="30"/>
        <v>0</v>
      </c>
      <c r="BZ57" s="62">
        <f t="shared" si="31"/>
        <v>0</v>
      </c>
      <c r="CA57" s="62">
        <f t="shared" si="32"/>
        <v>0</v>
      </c>
      <c r="CB57" s="62">
        <f t="shared" si="33"/>
        <v>0</v>
      </c>
      <c r="CC57" s="62">
        <f t="shared" si="34"/>
        <v>0</v>
      </c>
      <c r="CD57" s="63">
        <f t="shared" si="35"/>
        <v>0</v>
      </c>
      <c r="CM57" s="64"/>
      <c r="CP57" s="65"/>
    </row>
    <row r="58" spans="1:94" s="58" customFormat="1" ht="12" customHeight="1" hidden="1">
      <c r="A58" s="73"/>
      <c r="B58" s="52">
        <f t="shared" si="10"/>
        <v>46</v>
      </c>
      <c r="C58" s="76"/>
      <c r="D58" s="77"/>
      <c r="E58" s="78"/>
      <c r="F58" s="79"/>
      <c r="G58" s="79"/>
      <c r="H58" s="79"/>
      <c r="I58" s="79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68">
        <f t="shared" si="36"/>
        <v>0</v>
      </c>
      <c r="AM58" s="57">
        <f t="shared" si="11"/>
        <v>0</v>
      </c>
      <c r="AN58" s="91">
        <f t="shared" si="37"/>
        <v>0</v>
      </c>
      <c r="AO58" s="91">
        <f t="shared" si="38"/>
        <v>0</v>
      </c>
      <c r="AP58" s="92"/>
      <c r="AQ58" s="92"/>
      <c r="AR58" s="54">
        <f t="shared" si="39"/>
        <v>0</v>
      </c>
      <c r="AS58" s="80"/>
      <c r="AT58" s="120">
        <f t="shared" si="40"/>
        <v>0</v>
      </c>
      <c r="AU58" s="101">
        <f t="shared" si="5"/>
        <v>0</v>
      </c>
      <c r="AV58" s="53">
        <f ca="1" t="shared" si="41"/>
        <v>0</v>
      </c>
      <c r="AW58" s="80"/>
      <c r="AX58" s="111"/>
      <c r="AY58" s="83"/>
      <c r="BA58" s="56">
        <f t="shared" si="12"/>
        <v>0</v>
      </c>
      <c r="BB58" s="56">
        <f t="shared" si="13"/>
        <v>0</v>
      </c>
      <c r="BC58" s="56">
        <f t="shared" si="14"/>
        <v>0</v>
      </c>
      <c r="BD58" s="56">
        <f t="shared" si="15"/>
        <v>0</v>
      </c>
      <c r="BE58" s="56">
        <f t="shared" si="16"/>
        <v>0</v>
      </c>
      <c r="BF58" s="56">
        <f t="shared" si="17"/>
        <v>0</v>
      </c>
      <c r="BG58" s="57"/>
      <c r="BH58" s="56">
        <f t="shared" si="8"/>
        <v>0</v>
      </c>
      <c r="BI58" s="56">
        <f t="shared" si="18"/>
        <v>0</v>
      </c>
      <c r="BN58" s="59">
        <f t="shared" si="19"/>
        <v>0</v>
      </c>
      <c r="BO58" s="58">
        <f t="shared" si="20"/>
        <v>0</v>
      </c>
      <c r="BP58" s="60">
        <f t="shared" si="21"/>
        <v>0</v>
      </c>
      <c r="BQ58" s="58">
        <f t="shared" si="22"/>
        <v>0</v>
      </c>
      <c r="BR58" s="61">
        <f t="shared" si="23"/>
        <v>0</v>
      </c>
      <c r="BS58" s="56">
        <f t="shared" si="24"/>
        <v>0</v>
      </c>
      <c r="BT58" s="62">
        <f t="shared" si="25"/>
        <v>0</v>
      </c>
      <c r="BU58" s="62">
        <f t="shared" si="26"/>
        <v>0</v>
      </c>
      <c r="BV58" s="62">
        <f t="shared" si="27"/>
        <v>0</v>
      </c>
      <c r="BW58" s="62">
        <f t="shared" si="28"/>
        <v>0</v>
      </c>
      <c r="BX58" s="62">
        <f t="shared" si="29"/>
        <v>0</v>
      </c>
      <c r="BY58" s="62">
        <f t="shared" si="30"/>
        <v>0</v>
      </c>
      <c r="BZ58" s="62">
        <f t="shared" si="31"/>
        <v>0</v>
      </c>
      <c r="CA58" s="62">
        <f t="shared" si="32"/>
        <v>0</v>
      </c>
      <c r="CB58" s="62">
        <f t="shared" si="33"/>
        <v>0</v>
      </c>
      <c r="CC58" s="62">
        <f t="shared" si="34"/>
        <v>0</v>
      </c>
      <c r="CD58" s="63">
        <f t="shared" si="35"/>
        <v>0</v>
      </c>
      <c r="CM58" s="64"/>
      <c r="CP58" s="65"/>
    </row>
    <row r="59" spans="1:94" s="58" customFormat="1" ht="12" customHeight="1" hidden="1">
      <c r="A59" s="73"/>
      <c r="B59" s="52">
        <f t="shared" si="10"/>
        <v>47</v>
      </c>
      <c r="C59" s="76"/>
      <c r="D59" s="77"/>
      <c r="E59" s="78"/>
      <c r="F59" s="79"/>
      <c r="G59" s="79"/>
      <c r="H59" s="79"/>
      <c r="I59" s="79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68">
        <f t="shared" si="36"/>
        <v>0</v>
      </c>
      <c r="AM59" s="57">
        <f t="shared" si="11"/>
        <v>0</v>
      </c>
      <c r="AN59" s="91">
        <f t="shared" si="37"/>
        <v>0</v>
      </c>
      <c r="AO59" s="91">
        <f t="shared" si="38"/>
        <v>0</v>
      </c>
      <c r="AP59" s="92"/>
      <c r="AQ59" s="92"/>
      <c r="AR59" s="54">
        <f t="shared" si="39"/>
        <v>0</v>
      </c>
      <c r="AS59" s="80"/>
      <c r="AT59" s="120">
        <f t="shared" si="40"/>
        <v>0</v>
      </c>
      <c r="AU59" s="101">
        <f t="shared" si="5"/>
        <v>0</v>
      </c>
      <c r="AV59" s="53">
        <f ca="1" t="shared" si="41"/>
        <v>0</v>
      </c>
      <c r="AW59" s="80"/>
      <c r="AX59" s="111"/>
      <c r="AY59" s="83"/>
      <c r="BA59" s="56">
        <f t="shared" si="12"/>
        <v>0</v>
      </c>
      <c r="BB59" s="56">
        <f t="shared" si="13"/>
        <v>0</v>
      </c>
      <c r="BC59" s="56">
        <f t="shared" si="14"/>
        <v>0</v>
      </c>
      <c r="BD59" s="56">
        <f t="shared" si="15"/>
        <v>0</v>
      </c>
      <c r="BE59" s="56">
        <f t="shared" si="16"/>
        <v>0</v>
      </c>
      <c r="BF59" s="56">
        <f t="shared" si="17"/>
        <v>0</v>
      </c>
      <c r="BG59" s="57"/>
      <c r="BH59" s="56">
        <f t="shared" si="8"/>
        <v>0</v>
      </c>
      <c r="BI59" s="56">
        <f t="shared" si="18"/>
        <v>0</v>
      </c>
      <c r="BN59" s="59">
        <f t="shared" si="19"/>
        <v>0</v>
      </c>
      <c r="BO59" s="58">
        <f t="shared" si="20"/>
        <v>0</v>
      </c>
      <c r="BP59" s="60">
        <f t="shared" si="21"/>
        <v>0</v>
      </c>
      <c r="BQ59" s="58">
        <f t="shared" si="22"/>
        <v>0</v>
      </c>
      <c r="BR59" s="61">
        <f t="shared" si="23"/>
        <v>0</v>
      </c>
      <c r="BS59" s="56">
        <f t="shared" si="24"/>
        <v>0</v>
      </c>
      <c r="BT59" s="62">
        <f t="shared" si="25"/>
        <v>0</v>
      </c>
      <c r="BU59" s="62">
        <f t="shared" si="26"/>
        <v>0</v>
      </c>
      <c r="BV59" s="62">
        <f t="shared" si="27"/>
        <v>0</v>
      </c>
      <c r="BW59" s="62">
        <f t="shared" si="28"/>
        <v>0</v>
      </c>
      <c r="BX59" s="62">
        <f t="shared" si="29"/>
        <v>0</v>
      </c>
      <c r="BY59" s="62">
        <f t="shared" si="30"/>
        <v>0</v>
      </c>
      <c r="BZ59" s="62">
        <f t="shared" si="31"/>
        <v>0</v>
      </c>
      <c r="CA59" s="62">
        <f t="shared" si="32"/>
        <v>0</v>
      </c>
      <c r="CB59" s="62">
        <f t="shared" si="33"/>
        <v>0</v>
      </c>
      <c r="CC59" s="62">
        <f t="shared" si="34"/>
        <v>0</v>
      </c>
      <c r="CD59" s="63">
        <f t="shared" si="35"/>
        <v>0</v>
      </c>
      <c r="CM59" s="64"/>
      <c r="CP59" s="65"/>
    </row>
    <row r="60" spans="1:94" s="58" customFormat="1" ht="12" customHeight="1" hidden="1">
      <c r="A60" s="73"/>
      <c r="B60" s="52">
        <f t="shared" si="10"/>
        <v>48</v>
      </c>
      <c r="C60" s="76"/>
      <c r="D60" s="77"/>
      <c r="E60" s="78"/>
      <c r="F60" s="79"/>
      <c r="G60" s="79"/>
      <c r="H60" s="79"/>
      <c r="I60" s="79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68">
        <f t="shared" si="36"/>
        <v>0</v>
      </c>
      <c r="AM60" s="57">
        <f t="shared" si="11"/>
        <v>0</v>
      </c>
      <c r="AN60" s="91">
        <f t="shared" si="37"/>
        <v>0</v>
      </c>
      <c r="AO60" s="91">
        <f t="shared" si="38"/>
        <v>0</v>
      </c>
      <c r="AP60" s="92"/>
      <c r="AQ60" s="92"/>
      <c r="AR60" s="54">
        <f t="shared" si="39"/>
        <v>0</v>
      </c>
      <c r="AS60" s="80"/>
      <c r="AT60" s="120">
        <f t="shared" si="40"/>
        <v>0</v>
      </c>
      <c r="AU60" s="101">
        <f t="shared" si="5"/>
        <v>0</v>
      </c>
      <c r="AV60" s="53">
        <f ca="1" t="shared" si="41"/>
        <v>0</v>
      </c>
      <c r="AW60" s="80"/>
      <c r="AX60" s="111"/>
      <c r="AY60" s="83"/>
      <c r="BA60" s="56">
        <f t="shared" si="12"/>
        <v>0</v>
      </c>
      <c r="BB60" s="56">
        <f t="shared" si="13"/>
        <v>0</v>
      </c>
      <c r="BC60" s="56">
        <f t="shared" si="14"/>
        <v>0</v>
      </c>
      <c r="BD60" s="56">
        <f t="shared" si="15"/>
        <v>0</v>
      </c>
      <c r="BE60" s="56">
        <f t="shared" si="16"/>
        <v>0</v>
      </c>
      <c r="BF60" s="56">
        <f t="shared" si="17"/>
        <v>0</v>
      </c>
      <c r="BG60" s="57"/>
      <c r="BH60" s="56">
        <f t="shared" si="8"/>
        <v>0</v>
      </c>
      <c r="BI60" s="56">
        <f t="shared" si="18"/>
        <v>0</v>
      </c>
      <c r="BN60" s="59">
        <f t="shared" si="19"/>
        <v>0</v>
      </c>
      <c r="BO60" s="58">
        <f t="shared" si="20"/>
        <v>0</v>
      </c>
      <c r="BP60" s="60">
        <f t="shared" si="21"/>
        <v>0</v>
      </c>
      <c r="BQ60" s="58">
        <f t="shared" si="22"/>
        <v>0</v>
      </c>
      <c r="BR60" s="61">
        <f t="shared" si="23"/>
        <v>0</v>
      </c>
      <c r="BS60" s="56">
        <f t="shared" si="24"/>
        <v>0</v>
      </c>
      <c r="BT60" s="62">
        <f t="shared" si="25"/>
        <v>0</v>
      </c>
      <c r="BU60" s="62">
        <f t="shared" si="26"/>
        <v>0</v>
      </c>
      <c r="BV60" s="62">
        <f t="shared" si="27"/>
        <v>0</v>
      </c>
      <c r="BW60" s="62">
        <f t="shared" si="28"/>
        <v>0</v>
      </c>
      <c r="BX60" s="62">
        <f t="shared" si="29"/>
        <v>0</v>
      </c>
      <c r="BY60" s="62">
        <f t="shared" si="30"/>
        <v>0</v>
      </c>
      <c r="BZ60" s="62">
        <f t="shared" si="31"/>
        <v>0</v>
      </c>
      <c r="CA60" s="62">
        <f t="shared" si="32"/>
        <v>0</v>
      </c>
      <c r="CB60" s="62">
        <f t="shared" si="33"/>
        <v>0</v>
      </c>
      <c r="CC60" s="62">
        <f t="shared" si="34"/>
        <v>0</v>
      </c>
      <c r="CD60" s="63">
        <f t="shared" si="35"/>
        <v>0</v>
      </c>
      <c r="CM60" s="64"/>
      <c r="CP60" s="65"/>
    </row>
    <row r="61" spans="1:94" s="58" customFormat="1" ht="12" customHeight="1" hidden="1">
      <c r="A61" s="73"/>
      <c r="B61" s="52">
        <f t="shared" si="10"/>
        <v>49</v>
      </c>
      <c r="C61" s="76"/>
      <c r="D61" s="77"/>
      <c r="E61" s="78"/>
      <c r="F61" s="79"/>
      <c r="G61" s="79"/>
      <c r="H61" s="79"/>
      <c r="I61" s="79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68">
        <f t="shared" si="36"/>
        <v>0</v>
      </c>
      <c r="AM61" s="57">
        <f t="shared" si="11"/>
        <v>0</v>
      </c>
      <c r="AN61" s="91">
        <f t="shared" si="37"/>
        <v>0</v>
      </c>
      <c r="AO61" s="91">
        <f t="shared" si="38"/>
        <v>0</v>
      </c>
      <c r="AP61" s="92"/>
      <c r="AQ61" s="92"/>
      <c r="AR61" s="54">
        <f t="shared" si="39"/>
        <v>0</v>
      </c>
      <c r="AS61" s="80"/>
      <c r="AT61" s="120">
        <f t="shared" si="40"/>
        <v>0</v>
      </c>
      <c r="AU61" s="101">
        <f t="shared" si="5"/>
        <v>0</v>
      </c>
      <c r="AV61" s="53">
        <f ca="1" t="shared" si="41"/>
        <v>0</v>
      </c>
      <c r="AW61" s="80"/>
      <c r="AX61" s="111"/>
      <c r="AY61" s="83"/>
      <c r="BA61" s="56">
        <f t="shared" si="12"/>
        <v>0</v>
      </c>
      <c r="BB61" s="56">
        <f t="shared" si="13"/>
        <v>0</v>
      </c>
      <c r="BC61" s="56">
        <f t="shared" si="14"/>
        <v>0</v>
      </c>
      <c r="BD61" s="56">
        <f t="shared" si="15"/>
        <v>0</v>
      </c>
      <c r="BE61" s="56">
        <f t="shared" si="16"/>
        <v>0</v>
      </c>
      <c r="BF61" s="56">
        <f t="shared" si="17"/>
        <v>0</v>
      </c>
      <c r="BG61" s="57"/>
      <c r="BH61" s="56">
        <f t="shared" si="8"/>
        <v>0</v>
      </c>
      <c r="BI61" s="56">
        <f t="shared" si="18"/>
        <v>0</v>
      </c>
      <c r="BN61" s="59">
        <f t="shared" si="19"/>
        <v>0</v>
      </c>
      <c r="BO61" s="58">
        <f t="shared" si="20"/>
        <v>0</v>
      </c>
      <c r="BP61" s="60">
        <f t="shared" si="21"/>
        <v>0</v>
      </c>
      <c r="BQ61" s="58">
        <f t="shared" si="22"/>
        <v>0</v>
      </c>
      <c r="BR61" s="61">
        <f t="shared" si="23"/>
        <v>0</v>
      </c>
      <c r="BS61" s="56">
        <f t="shared" si="24"/>
        <v>0</v>
      </c>
      <c r="BT61" s="62">
        <f t="shared" si="25"/>
        <v>0</v>
      </c>
      <c r="BU61" s="62">
        <f t="shared" si="26"/>
        <v>0</v>
      </c>
      <c r="BV61" s="62">
        <f t="shared" si="27"/>
        <v>0</v>
      </c>
      <c r="BW61" s="62">
        <f t="shared" si="28"/>
        <v>0</v>
      </c>
      <c r="BX61" s="62">
        <f t="shared" si="29"/>
        <v>0</v>
      </c>
      <c r="BY61" s="62">
        <f t="shared" si="30"/>
        <v>0</v>
      </c>
      <c r="BZ61" s="62">
        <f t="shared" si="31"/>
        <v>0</v>
      </c>
      <c r="CA61" s="62">
        <f t="shared" si="32"/>
        <v>0</v>
      </c>
      <c r="CB61" s="62">
        <f t="shared" si="33"/>
        <v>0</v>
      </c>
      <c r="CC61" s="62">
        <f t="shared" si="34"/>
        <v>0</v>
      </c>
      <c r="CD61" s="63">
        <f t="shared" si="35"/>
        <v>0</v>
      </c>
      <c r="CM61" s="64"/>
      <c r="CP61" s="65"/>
    </row>
    <row r="62" spans="1:94" s="58" customFormat="1" ht="12" customHeight="1" hidden="1">
      <c r="A62" s="73"/>
      <c r="B62" s="52">
        <f t="shared" si="10"/>
        <v>50</v>
      </c>
      <c r="C62" s="76"/>
      <c r="D62" s="77"/>
      <c r="E62" s="78"/>
      <c r="F62" s="79"/>
      <c r="G62" s="79"/>
      <c r="H62" s="79"/>
      <c r="I62" s="79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68">
        <f t="shared" si="36"/>
        <v>0</v>
      </c>
      <c r="AM62" s="57">
        <f t="shared" si="11"/>
        <v>0</v>
      </c>
      <c r="AN62" s="91">
        <f t="shared" si="37"/>
        <v>0</v>
      </c>
      <c r="AO62" s="91">
        <f t="shared" si="38"/>
        <v>0</v>
      </c>
      <c r="AP62" s="92"/>
      <c r="AQ62" s="92"/>
      <c r="AR62" s="54">
        <f t="shared" si="39"/>
        <v>0</v>
      </c>
      <c r="AS62" s="80"/>
      <c r="AT62" s="120">
        <f t="shared" si="40"/>
        <v>0</v>
      </c>
      <c r="AU62" s="101">
        <f t="shared" si="5"/>
        <v>0</v>
      </c>
      <c r="AV62" s="53">
        <f ca="1" t="shared" si="41"/>
        <v>0</v>
      </c>
      <c r="AW62" s="80"/>
      <c r="AX62" s="111"/>
      <c r="AY62" s="83"/>
      <c r="BA62" s="56">
        <f t="shared" si="12"/>
        <v>0</v>
      </c>
      <c r="BB62" s="56">
        <f t="shared" si="13"/>
        <v>0</v>
      </c>
      <c r="BC62" s="56">
        <f t="shared" si="14"/>
        <v>0</v>
      </c>
      <c r="BD62" s="56">
        <f t="shared" si="15"/>
        <v>0</v>
      </c>
      <c r="BE62" s="56">
        <f t="shared" si="16"/>
        <v>0</v>
      </c>
      <c r="BF62" s="56">
        <f t="shared" si="17"/>
        <v>0</v>
      </c>
      <c r="BG62" s="57"/>
      <c r="BH62" s="56">
        <f t="shared" si="8"/>
        <v>0</v>
      </c>
      <c r="BI62" s="56">
        <f t="shared" si="18"/>
        <v>0</v>
      </c>
      <c r="BN62" s="59">
        <f t="shared" si="19"/>
        <v>0</v>
      </c>
      <c r="BO62" s="58">
        <f t="shared" si="20"/>
        <v>0</v>
      </c>
      <c r="BP62" s="60">
        <f t="shared" si="21"/>
        <v>0</v>
      </c>
      <c r="BQ62" s="58">
        <f t="shared" si="22"/>
        <v>0</v>
      </c>
      <c r="BR62" s="61">
        <f t="shared" si="23"/>
        <v>0</v>
      </c>
      <c r="BS62" s="56">
        <f t="shared" si="24"/>
        <v>0</v>
      </c>
      <c r="BT62" s="62">
        <f t="shared" si="25"/>
        <v>0</v>
      </c>
      <c r="BU62" s="62">
        <f t="shared" si="26"/>
        <v>0</v>
      </c>
      <c r="BV62" s="62">
        <f t="shared" si="27"/>
        <v>0</v>
      </c>
      <c r="BW62" s="62">
        <f t="shared" si="28"/>
        <v>0</v>
      </c>
      <c r="BX62" s="62">
        <f t="shared" si="29"/>
        <v>0</v>
      </c>
      <c r="BY62" s="62">
        <f t="shared" si="30"/>
        <v>0</v>
      </c>
      <c r="BZ62" s="62">
        <f t="shared" si="31"/>
        <v>0</v>
      </c>
      <c r="CA62" s="62">
        <f t="shared" si="32"/>
        <v>0</v>
      </c>
      <c r="CB62" s="62">
        <f t="shared" si="33"/>
        <v>0</v>
      </c>
      <c r="CC62" s="62">
        <f t="shared" si="34"/>
        <v>0</v>
      </c>
      <c r="CD62" s="63">
        <f t="shared" si="35"/>
        <v>0</v>
      </c>
      <c r="CM62" s="64"/>
      <c r="CP62" s="65"/>
    </row>
    <row r="63" spans="1:94" s="58" customFormat="1" ht="12" customHeight="1" hidden="1">
      <c r="A63" s="73"/>
      <c r="B63" s="52">
        <f t="shared" si="10"/>
        <v>51</v>
      </c>
      <c r="C63" s="76"/>
      <c r="D63" s="77"/>
      <c r="E63" s="78"/>
      <c r="F63" s="79"/>
      <c r="G63" s="79"/>
      <c r="H63" s="79"/>
      <c r="I63" s="79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68">
        <f t="shared" si="36"/>
        <v>0</v>
      </c>
      <c r="AM63" s="57">
        <f t="shared" si="11"/>
        <v>0</v>
      </c>
      <c r="AN63" s="91">
        <f t="shared" si="37"/>
        <v>0</v>
      </c>
      <c r="AO63" s="91">
        <f t="shared" si="38"/>
        <v>0</v>
      </c>
      <c r="AP63" s="92"/>
      <c r="AQ63" s="92"/>
      <c r="AR63" s="54">
        <f t="shared" si="39"/>
        <v>0</v>
      </c>
      <c r="AS63" s="80"/>
      <c r="AT63" s="120">
        <f t="shared" si="40"/>
        <v>0</v>
      </c>
      <c r="AU63" s="101">
        <f t="shared" si="5"/>
        <v>0</v>
      </c>
      <c r="AV63" s="53">
        <f ca="1" t="shared" si="41"/>
        <v>0</v>
      </c>
      <c r="AW63" s="80"/>
      <c r="AX63" s="111"/>
      <c r="AY63" s="83"/>
      <c r="BA63" s="56">
        <f t="shared" si="12"/>
        <v>0</v>
      </c>
      <c r="BB63" s="56">
        <f t="shared" si="13"/>
        <v>0</v>
      </c>
      <c r="BC63" s="56">
        <f t="shared" si="14"/>
        <v>0</v>
      </c>
      <c r="BD63" s="56">
        <f t="shared" si="15"/>
        <v>0</v>
      </c>
      <c r="BE63" s="56">
        <f t="shared" si="16"/>
        <v>0</v>
      </c>
      <c r="BF63" s="56">
        <f t="shared" si="17"/>
        <v>0</v>
      </c>
      <c r="BG63" s="57"/>
      <c r="BH63" s="56">
        <f t="shared" si="8"/>
        <v>0</v>
      </c>
      <c r="BI63" s="56">
        <f t="shared" si="18"/>
        <v>0</v>
      </c>
      <c r="BN63" s="59">
        <f t="shared" si="19"/>
        <v>0</v>
      </c>
      <c r="BO63" s="58">
        <f t="shared" si="20"/>
        <v>0</v>
      </c>
      <c r="BP63" s="60">
        <f t="shared" si="21"/>
        <v>0</v>
      </c>
      <c r="BQ63" s="58">
        <f t="shared" si="22"/>
        <v>0</v>
      </c>
      <c r="BR63" s="61">
        <f t="shared" si="23"/>
        <v>0</v>
      </c>
      <c r="BS63" s="56">
        <f t="shared" si="24"/>
        <v>0</v>
      </c>
      <c r="BT63" s="62">
        <f t="shared" si="25"/>
        <v>0</v>
      </c>
      <c r="BU63" s="62">
        <f t="shared" si="26"/>
        <v>0</v>
      </c>
      <c r="BV63" s="62">
        <f t="shared" si="27"/>
        <v>0</v>
      </c>
      <c r="BW63" s="62">
        <f t="shared" si="28"/>
        <v>0</v>
      </c>
      <c r="BX63" s="62">
        <f t="shared" si="29"/>
        <v>0</v>
      </c>
      <c r="BY63" s="62">
        <f t="shared" si="30"/>
        <v>0</v>
      </c>
      <c r="BZ63" s="62">
        <f t="shared" si="31"/>
        <v>0</v>
      </c>
      <c r="CA63" s="62">
        <f t="shared" si="32"/>
        <v>0</v>
      </c>
      <c r="CB63" s="62">
        <f t="shared" si="33"/>
        <v>0</v>
      </c>
      <c r="CC63" s="62">
        <f t="shared" si="34"/>
        <v>0</v>
      </c>
      <c r="CD63" s="63">
        <f t="shared" si="35"/>
        <v>0</v>
      </c>
      <c r="CM63" s="64"/>
      <c r="CP63" s="65"/>
    </row>
    <row r="64" spans="1:94" s="58" customFormat="1" ht="12" customHeight="1" hidden="1">
      <c r="A64" s="73"/>
      <c r="B64" s="52">
        <f t="shared" si="10"/>
        <v>52</v>
      </c>
      <c r="C64" s="76"/>
      <c r="D64" s="77"/>
      <c r="E64" s="78"/>
      <c r="F64" s="79"/>
      <c r="G64" s="79"/>
      <c r="H64" s="79"/>
      <c r="I64" s="79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68">
        <f t="shared" si="36"/>
        <v>0</v>
      </c>
      <c r="AM64" s="57">
        <f t="shared" si="11"/>
        <v>0</v>
      </c>
      <c r="AN64" s="91">
        <f t="shared" si="37"/>
        <v>0</v>
      </c>
      <c r="AO64" s="91">
        <f t="shared" si="38"/>
        <v>0</v>
      </c>
      <c r="AP64" s="92"/>
      <c r="AQ64" s="92"/>
      <c r="AR64" s="54">
        <f t="shared" si="39"/>
        <v>0</v>
      </c>
      <c r="AS64" s="80"/>
      <c r="AT64" s="120">
        <f t="shared" si="40"/>
        <v>0</v>
      </c>
      <c r="AU64" s="101">
        <f t="shared" si="5"/>
        <v>0</v>
      </c>
      <c r="AV64" s="53">
        <f ca="1" t="shared" si="41"/>
        <v>0</v>
      </c>
      <c r="AW64" s="80"/>
      <c r="AX64" s="111"/>
      <c r="AY64" s="83"/>
      <c r="BA64" s="56">
        <f t="shared" si="12"/>
        <v>0</v>
      </c>
      <c r="BB64" s="56">
        <f t="shared" si="13"/>
        <v>0</v>
      </c>
      <c r="BC64" s="56">
        <f t="shared" si="14"/>
        <v>0</v>
      </c>
      <c r="BD64" s="56">
        <f t="shared" si="15"/>
        <v>0</v>
      </c>
      <c r="BE64" s="56">
        <f t="shared" si="16"/>
        <v>0</v>
      </c>
      <c r="BF64" s="56">
        <f t="shared" si="17"/>
        <v>0</v>
      </c>
      <c r="BG64" s="57"/>
      <c r="BH64" s="56">
        <f t="shared" si="8"/>
        <v>0</v>
      </c>
      <c r="BI64" s="56">
        <f t="shared" si="18"/>
        <v>0</v>
      </c>
      <c r="BN64" s="59">
        <f t="shared" si="19"/>
        <v>0</v>
      </c>
      <c r="BO64" s="58">
        <f t="shared" si="20"/>
        <v>0</v>
      </c>
      <c r="BP64" s="60">
        <f t="shared" si="21"/>
        <v>0</v>
      </c>
      <c r="BQ64" s="58">
        <f t="shared" si="22"/>
        <v>0</v>
      </c>
      <c r="BR64" s="61">
        <f t="shared" si="23"/>
        <v>0</v>
      </c>
      <c r="BS64" s="56">
        <f t="shared" si="24"/>
        <v>0</v>
      </c>
      <c r="BT64" s="62">
        <f t="shared" si="25"/>
        <v>0</v>
      </c>
      <c r="BU64" s="62">
        <f t="shared" si="26"/>
        <v>0</v>
      </c>
      <c r="BV64" s="62">
        <f t="shared" si="27"/>
        <v>0</v>
      </c>
      <c r="BW64" s="62">
        <f t="shared" si="28"/>
        <v>0</v>
      </c>
      <c r="BX64" s="62">
        <f t="shared" si="29"/>
        <v>0</v>
      </c>
      <c r="BY64" s="62">
        <f t="shared" si="30"/>
        <v>0</v>
      </c>
      <c r="BZ64" s="62">
        <f t="shared" si="31"/>
        <v>0</v>
      </c>
      <c r="CA64" s="62">
        <f t="shared" si="32"/>
        <v>0</v>
      </c>
      <c r="CB64" s="62">
        <f t="shared" si="33"/>
        <v>0</v>
      </c>
      <c r="CC64" s="62">
        <f t="shared" si="34"/>
        <v>0</v>
      </c>
      <c r="CD64" s="63">
        <f t="shared" si="35"/>
        <v>0</v>
      </c>
      <c r="CM64" s="64"/>
      <c r="CP64" s="65"/>
    </row>
    <row r="65" spans="1:94" s="58" customFormat="1" ht="12" customHeight="1" hidden="1">
      <c r="A65" s="73"/>
      <c r="B65" s="52">
        <f t="shared" si="10"/>
        <v>53</v>
      </c>
      <c r="C65" s="76"/>
      <c r="D65" s="77"/>
      <c r="E65" s="78"/>
      <c r="F65" s="79"/>
      <c r="G65" s="79"/>
      <c r="H65" s="79"/>
      <c r="I65" s="79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68">
        <f t="shared" si="36"/>
        <v>0</v>
      </c>
      <c r="AM65" s="57">
        <f t="shared" si="11"/>
        <v>0</v>
      </c>
      <c r="AN65" s="91">
        <f t="shared" si="37"/>
        <v>0</v>
      </c>
      <c r="AO65" s="91">
        <f t="shared" si="38"/>
        <v>0</v>
      </c>
      <c r="AP65" s="92"/>
      <c r="AQ65" s="92"/>
      <c r="AR65" s="54">
        <f t="shared" si="39"/>
        <v>0</v>
      </c>
      <c r="AS65" s="80"/>
      <c r="AT65" s="120">
        <f t="shared" si="40"/>
        <v>0</v>
      </c>
      <c r="AU65" s="101">
        <f t="shared" si="5"/>
        <v>0</v>
      </c>
      <c r="AV65" s="53">
        <f ca="1" t="shared" si="41"/>
        <v>0</v>
      </c>
      <c r="AW65" s="80"/>
      <c r="AX65" s="111"/>
      <c r="AY65" s="83"/>
      <c r="BA65" s="56">
        <f t="shared" si="12"/>
        <v>0</v>
      </c>
      <c r="BB65" s="56">
        <f t="shared" si="13"/>
        <v>0</v>
      </c>
      <c r="BC65" s="56">
        <f t="shared" si="14"/>
        <v>0</v>
      </c>
      <c r="BD65" s="56">
        <f t="shared" si="15"/>
        <v>0</v>
      </c>
      <c r="BE65" s="56">
        <f t="shared" si="16"/>
        <v>0</v>
      </c>
      <c r="BF65" s="56">
        <f t="shared" si="17"/>
        <v>0</v>
      </c>
      <c r="BG65" s="57"/>
      <c r="BH65" s="56">
        <f t="shared" si="8"/>
        <v>0</v>
      </c>
      <c r="BI65" s="56">
        <f t="shared" si="18"/>
        <v>0</v>
      </c>
      <c r="BN65" s="59">
        <f t="shared" si="19"/>
        <v>0</v>
      </c>
      <c r="BO65" s="58">
        <f t="shared" si="20"/>
        <v>0</v>
      </c>
      <c r="BP65" s="60">
        <f t="shared" si="21"/>
        <v>0</v>
      </c>
      <c r="BQ65" s="58">
        <f t="shared" si="22"/>
        <v>0</v>
      </c>
      <c r="BR65" s="61">
        <f t="shared" si="23"/>
        <v>0</v>
      </c>
      <c r="BS65" s="56">
        <f t="shared" si="24"/>
        <v>0</v>
      </c>
      <c r="BT65" s="62">
        <f t="shared" si="25"/>
        <v>0</v>
      </c>
      <c r="BU65" s="62">
        <f t="shared" si="26"/>
        <v>0</v>
      </c>
      <c r="BV65" s="62">
        <f t="shared" si="27"/>
        <v>0</v>
      </c>
      <c r="BW65" s="62">
        <f t="shared" si="28"/>
        <v>0</v>
      </c>
      <c r="BX65" s="62">
        <f t="shared" si="29"/>
        <v>0</v>
      </c>
      <c r="BY65" s="62">
        <f t="shared" si="30"/>
        <v>0</v>
      </c>
      <c r="BZ65" s="62">
        <f t="shared" si="31"/>
        <v>0</v>
      </c>
      <c r="CA65" s="62">
        <f t="shared" si="32"/>
        <v>0</v>
      </c>
      <c r="CB65" s="62">
        <f t="shared" si="33"/>
        <v>0</v>
      </c>
      <c r="CC65" s="62">
        <f t="shared" si="34"/>
        <v>0</v>
      </c>
      <c r="CD65" s="63">
        <f t="shared" si="35"/>
        <v>0</v>
      </c>
      <c r="CM65" s="64"/>
      <c r="CP65" s="65"/>
    </row>
    <row r="66" spans="1:94" s="58" customFormat="1" ht="12" customHeight="1" hidden="1">
      <c r="A66" s="73"/>
      <c r="B66" s="52">
        <f t="shared" si="10"/>
        <v>54</v>
      </c>
      <c r="C66" s="76"/>
      <c r="D66" s="77"/>
      <c r="E66" s="78"/>
      <c r="F66" s="79"/>
      <c r="G66" s="79"/>
      <c r="H66" s="79"/>
      <c r="I66" s="79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68">
        <f t="shared" si="36"/>
        <v>0</v>
      </c>
      <c r="AM66" s="57">
        <f t="shared" si="11"/>
        <v>0</v>
      </c>
      <c r="AN66" s="91">
        <f t="shared" si="37"/>
        <v>0</v>
      </c>
      <c r="AO66" s="91">
        <f t="shared" si="38"/>
        <v>0</v>
      </c>
      <c r="AP66" s="92"/>
      <c r="AQ66" s="92"/>
      <c r="AR66" s="54">
        <f t="shared" si="39"/>
        <v>0</v>
      </c>
      <c r="AS66" s="80"/>
      <c r="AT66" s="120">
        <f t="shared" si="40"/>
        <v>0</v>
      </c>
      <c r="AU66" s="101">
        <f t="shared" si="5"/>
        <v>0</v>
      </c>
      <c r="AV66" s="53">
        <f ca="1" t="shared" si="41"/>
        <v>0</v>
      </c>
      <c r="AW66" s="80"/>
      <c r="AX66" s="111"/>
      <c r="AY66" s="83"/>
      <c r="BA66" s="56">
        <f t="shared" si="12"/>
        <v>0</v>
      </c>
      <c r="BB66" s="56">
        <f t="shared" si="13"/>
        <v>0</v>
      </c>
      <c r="BC66" s="56">
        <f t="shared" si="14"/>
        <v>0</v>
      </c>
      <c r="BD66" s="56">
        <f t="shared" si="15"/>
        <v>0</v>
      </c>
      <c r="BE66" s="56">
        <f t="shared" si="16"/>
        <v>0</v>
      </c>
      <c r="BF66" s="56">
        <f t="shared" si="17"/>
        <v>0</v>
      </c>
      <c r="BG66" s="57"/>
      <c r="BH66" s="56">
        <f t="shared" si="8"/>
        <v>0</v>
      </c>
      <c r="BI66" s="56">
        <f t="shared" si="18"/>
        <v>0</v>
      </c>
      <c r="BN66" s="59">
        <f t="shared" si="19"/>
        <v>0</v>
      </c>
      <c r="BO66" s="58">
        <f t="shared" si="20"/>
        <v>0</v>
      </c>
      <c r="BP66" s="60">
        <f t="shared" si="21"/>
        <v>0</v>
      </c>
      <c r="BQ66" s="58">
        <f t="shared" si="22"/>
        <v>0</v>
      </c>
      <c r="BR66" s="61">
        <f t="shared" si="23"/>
        <v>0</v>
      </c>
      <c r="BS66" s="56">
        <f t="shared" si="24"/>
        <v>0</v>
      </c>
      <c r="BT66" s="62">
        <f t="shared" si="25"/>
        <v>0</v>
      </c>
      <c r="BU66" s="62">
        <f t="shared" si="26"/>
        <v>0</v>
      </c>
      <c r="BV66" s="62">
        <f t="shared" si="27"/>
        <v>0</v>
      </c>
      <c r="BW66" s="62">
        <f t="shared" si="28"/>
        <v>0</v>
      </c>
      <c r="BX66" s="62">
        <f t="shared" si="29"/>
        <v>0</v>
      </c>
      <c r="BY66" s="62">
        <f t="shared" si="30"/>
        <v>0</v>
      </c>
      <c r="BZ66" s="62">
        <f t="shared" si="31"/>
        <v>0</v>
      </c>
      <c r="CA66" s="62">
        <f t="shared" si="32"/>
        <v>0</v>
      </c>
      <c r="CB66" s="62">
        <f t="shared" si="33"/>
        <v>0</v>
      </c>
      <c r="CC66" s="62">
        <f t="shared" si="34"/>
        <v>0</v>
      </c>
      <c r="CD66" s="63">
        <f t="shared" si="35"/>
        <v>0</v>
      </c>
      <c r="CM66" s="64"/>
      <c r="CP66" s="65"/>
    </row>
    <row r="67" spans="1:94" s="58" customFormat="1" ht="12" customHeight="1" hidden="1">
      <c r="A67" s="73"/>
      <c r="B67" s="52">
        <f t="shared" si="10"/>
        <v>55</v>
      </c>
      <c r="C67" s="76"/>
      <c r="D67" s="77"/>
      <c r="E67" s="78"/>
      <c r="F67" s="79"/>
      <c r="G67" s="79"/>
      <c r="H67" s="79"/>
      <c r="I67" s="79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68">
        <f t="shared" si="36"/>
        <v>0</v>
      </c>
      <c r="AM67" s="57">
        <f t="shared" si="11"/>
        <v>0</v>
      </c>
      <c r="AN67" s="91">
        <f t="shared" si="37"/>
        <v>0</v>
      </c>
      <c r="AO67" s="91">
        <f t="shared" si="38"/>
        <v>0</v>
      </c>
      <c r="AP67" s="92"/>
      <c r="AQ67" s="92"/>
      <c r="AR67" s="54">
        <f t="shared" si="39"/>
        <v>0</v>
      </c>
      <c r="AS67" s="80"/>
      <c r="AT67" s="120">
        <f t="shared" si="40"/>
        <v>0</v>
      </c>
      <c r="AU67" s="101">
        <f t="shared" si="5"/>
        <v>0</v>
      </c>
      <c r="AV67" s="53">
        <f ca="1" t="shared" si="41"/>
        <v>0</v>
      </c>
      <c r="AW67" s="80"/>
      <c r="AX67" s="111"/>
      <c r="AY67" s="83"/>
      <c r="BA67" s="56">
        <f t="shared" si="12"/>
        <v>0</v>
      </c>
      <c r="BB67" s="56">
        <f t="shared" si="13"/>
        <v>0</v>
      </c>
      <c r="BC67" s="56">
        <f t="shared" si="14"/>
        <v>0</v>
      </c>
      <c r="BD67" s="56">
        <f t="shared" si="15"/>
        <v>0</v>
      </c>
      <c r="BE67" s="56">
        <f t="shared" si="16"/>
        <v>0</v>
      </c>
      <c r="BF67" s="56">
        <f t="shared" si="17"/>
        <v>0</v>
      </c>
      <c r="BG67" s="57"/>
      <c r="BH67" s="56">
        <f t="shared" si="8"/>
        <v>0</v>
      </c>
      <c r="BI67" s="56">
        <f t="shared" si="18"/>
        <v>0</v>
      </c>
      <c r="BN67" s="59">
        <f t="shared" si="19"/>
        <v>0</v>
      </c>
      <c r="BO67" s="58">
        <f t="shared" si="20"/>
        <v>0</v>
      </c>
      <c r="BP67" s="60">
        <f t="shared" si="21"/>
        <v>0</v>
      </c>
      <c r="BQ67" s="58">
        <f t="shared" si="22"/>
        <v>0</v>
      </c>
      <c r="BR67" s="61">
        <f t="shared" si="23"/>
        <v>0</v>
      </c>
      <c r="BS67" s="56">
        <f t="shared" si="24"/>
        <v>0</v>
      </c>
      <c r="BT67" s="62">
        <f t="shared" si="25"/>
        <v>0</v>
      </c>
      <c r="BU67" s="62">
        <f t="shared" si="26"/>
        <v>0</v>
      </c>
      <c r="BV67" s="62">
        <f t="shared" si="27"/>
        <v>0</v>
      </c>
      <c r="BW67" s="62">
        <f t="shared" si="28"/>
        <v>0</v>
      </c>
      <c r="BX67" s="62">
        <f t="shared" si="29"/>
        <v>0</v>
      </c>
      <c r="BY67" s="62">
        <f t="shared" si="30"/>
        <v>0</v>
      </c>
      <c r="BZ67" s="62">
        <f t="shared" si="31"/>
        <v>0</v>
      </c>
      <c r="CA67" s="62">
        <f t="shared" si="32"/>
        <v>0</v>
      </c>
      <c r="CB67" s="62">
        <f t="shared" si="33"/>
        <v>0</v>
      </c>
      <c r="CC67" s="62">
        <f t="shared" si="34"/>
        <v>0</v>
      </c>
      <c r="CD67" s="63">
        <f t="shared" si="35"/>
        <v>0</v>
      </c>
      <c r="CM67" s="64"/>
      <c r="CP67" s="65"/>
    </row>
    <row r="68" spans="1:94" s="58" customFormat="1" ht="12" customHeight="1" hidden="1">
      <c r="A68" s="73"/>
      <c r="B68" s="52">
        <f t="shared" si="10"/>
        <v>56</v>
      </c>
      <c r="C68" s="76"/>
      <c r="D68" s="77"/>
      <c r="E68" s="78"/>
      <c r="F68" s="79"/>
      <c r="G68" s="79"/>
      <c r="H68" s="79"/>
      <c r="I68" s="79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68">
        <f t="shared" si="36"/>
        <v>0</v>
      </c>
      <c r="AM68" s="57">
        <f t="shared" si="11"/>
        <v>0</v>
      </c>
      <c r="AN68" s="91">
        <f t="shared" si="37"/>
        <v>0</v>
      </c>
      <c r="AO68" s="91">
        <f t="shared" si="38"/>
        <v>0</v>
      </c>
      <c r="AP68" s="92"/>
      <c r="AQ68" s="92"/>
      <c r="AR68" s="54">
        <f t="shared" si="39"/>
        <v>0</v>
      </c>
      <c r="AS68" s="80"/>
      <c r="AT68" s="120">
        <f t="shared" si="40"/>
        <v>0</v>
      </c>
      <c r="AU68" s="101">
        <f t="shared" si="5"/>
        <v>0</v>
      </c>
      <c r="AV68" s="53">
        <f ca="1" t="shared" si="41"/>
        <v>0</v>
      </c>
      <c r="AW68" s="80"/>
      <c r="AX68" s="111"/>
      <c r="AY68" s="83"/>
      <c r="BA68" s="56">
        <f t="shared" si="12"/>
        <v>0</v>
      </c>
      <c r="BB68" s="56">
        <f t="shared" si="13"/>
        <v>0</v>
      </c>
      <c r="BC68" s="56">
        <f t="shared" si="14"/>
        <v>0</v>
      </c>
      <c r="BD68" s="56">
        <f t="shared" si="15"/>
        <v>0</v>
      </c>
      <c r="BE68" s="56">
        <f t="shared" si="16"/>
        <v>0</v>
      </c>
      <c r="BF68" s="56">
        <f t="shared" si="17"/>
        <v>0</v>
      </c>
      <c r="BG68" s="57"/>
      <c r="BH68" s="56">
        <f t="shared" si="8"/>
        <v>0</v>
      </c>
      <c r="BI68" s="56">
        <f t="shared" si="18"/>
        <v>0</v>
      </c>
      <c r="BN68" s="59">
        <f t="shared" si="19"/>
        <v>0</v>
      </c>
      <c r="BO68" s="58">
        <f t="shared" si="20"/>
        <v>0</v>
      </c>
      <c r="BP68" s="60">
        <f t="shared" si="21"/>
        <v>0</v>
      </c>
      <c r="BQ68" s="58">
        <f t="shared" si="22"/>
        <v>0</v>
      </c>
      <c r="BR68" s="61">
        <f t="shared" si="23"/>
        <v>0</v>
      </c>
      <c r="BS68" s="56">
        <f t="shared" si="24"/>
        <v>0</v>
      </c>
      <c r="BT68" s="62">
        <f t="shared" si="25"/>
        <v>0</v>
      </c>
      <c r="BU68" s="62">
        <f t="shared" si="26"/>
        <v>0</v>
      </c>
      <c r="BV68" s="62">
        <f t="shared" si="27"/>
        <v>0</v>
      </c>
      <c r="BW68" s="62">
        <f t="shared" si="28"/>
        <v>0</v>
      </c>
      <c r="BX68" s="62">
        <f t="shared" si="29"/>
        <v>0</v>
      </c>
      <c r="BY68" s="62">
        <f t="shared" si="30"/>
        <v>0</v>
      </c>
      <c r="BZ68" s="62">
        <f t="shared" si="31"/>
        <v>0</v>
      </c>
      <c r="CA68" s="62">
        <f t="shared" si="32"/>
        <v>0</v>
      </c>
      <c r="CB68" s="62">
        <f t="shared" si="33"/>
        <v>0</v>
      </c>
      <c r="CC68" s="62">
        <f t="shared" si="34"/>
        <v>0</v>
      </c>
      <c r="CD68" s="63">
        <f t="shared" si="35"/>
        <v>0</v>
      </c>
      <c r="CM68" s="64"/>
      <c r="CP68" s="65"/>
    </row>
    <row r="69" spans="1:94" s="58" customFormat="1" ht="12" customHeight="1" hidden="1">
      <c r="A69" s="73"/>
      <c r="B69" s="52">
        <f t="shared" si="10"/>
        <v>57</v>
      </c>
      <c r="C69" s="76"/>
      <c r="D69" s="77"/>
      <c r="E69" s="78"/>
      <c r="F69" s="79"/>
      <c r="G69" s="79"/>
      <c r="H69" s="79"/>
      <c r="I69" s="79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68">
        <f t="shared" si="36"/>
        <v>0</v>
      </c>
      <c r="AM69" s="57">
        <f t="shared" si="11"/>
        <v>0</v>
      </c>
      <c r="AN69" s="91">
        <f t="shared" si="37"/>
        <v>0</v>
      </c>
      <c r="AO69" s="91">
        <f t="shared" si="38"/>
        <v>0</v>
      </c>
      <c r="AP69" s="92"/>
      <c r="AQ69" s="92"/>
      <c r="AR69" s="54">
        <f t="shared" si="39"/>
        <v>0</v>
      </c>
      <c r="AS69" s="80"/>
      <c r="AT69" s="120">
        <f t="shared" si="40"/>
        <v>0</v>
      </c>
      <c r="AU69" s="101">
        <f t="shared" si="5"/>
        <v>0</v>
      </c>
      <c r="AV69" s="53">
        <f ca="1" t="shared" si="41"/>
        <v>0</v>
      </c>
      <c r="AW69" s="80"/>
      <c r="AX69" s="111"/>
      <c r="AY69" s="83"/>
      <c r="BA69" s="56">
        <f t="shared" si="12"/>
        <v>0</v>
      </c>
      <c r="BB69" s="56">
        <f t="shared" si="13"/>
        <v>0</v>
      </c>
      <c r="BC69" s="56">
        <f t="shared" si="14"/>
        <v>0</v>
      </c>
      <c r="BD69" s="56">
        <f t="shared" si="15"/>
        <v>0</v>
      </c>
      <c r="BE69" s="56">
        <f t="shared" si="16"/>
        <v>0</v>
      </c>
      <c r="BF69" s="56">
        <f t="shared" si="17"/>
        <v>0</v>
      </c>
      <c r="BG69" s="57"/>
      <c r="BH69" s="56">
        <f t="shared" si="8"/>
        <v>0</v>
      </c>
      <c r="BI69" s="56">
        <f t="shared" si="18"/>
        <v>0</v>
      </c>
      <c r="BN69" s="59">
        <f t="shared" si="19"/>
        <v>0</v>
      </c>
      <c r="BO69" s="58">
        <f t="shared" si="20"/>
        <v>0</v>
      </c>
      <c r="BP69" s="60">
        <f t="shared" si="21"/>
        <v>0</v>
      </c>
      <c r="BQ69" s="58">
        <f t="shared" si="22"/>
        <v>0</v>
      </c>
      <c r="BR69" s="61">
        <f t="shared" si="23"/>
        <v>0</v>
      </c>
      <c r="BS69" s="56">
        <f t="shared" si="24"/>
        <v>0</v>
      </c>
      <c r="BT69" s="62">
        <f t="shared" si="25"/>
        <v>0</v>
      </c>
      <c r="BU69" s="62">
        <f t="shared" si="26"/>
        <v>0</v>
      </c>
      <c r="BV69" s="62">
        <f t="shared" si="27"/>
        <v>0</v>
      </c>
      <c r="BW69" s="62">
        <f t="shared" si="28"/>
        <v>0</v>
      </c>
      <c r="BX69" s="62">
        <f t="shared" si="29"/>
        <v>0</v>
      </c>
      <c r="BY69" s="62">
        <f t="shared" si="30"/>
        <v>0</v>
      </c>
      <c r="BZ69" s="62">
        <f t="shared" si="31"/>
        <v>0</v>
      </c>
      <c r="CA69" s="62">
        <f t="shared" si="32"/>
        <v>0</v>
      </c>
      <c r="CB69" s="62">
        <f t="shared" si="33"/>
        <v>0</v>
      </c>
      <c r="CC69" s="62">
        <f t="shared" si="34"/>
        <v>0</v>
      </c>
      <c r="CD69" s="63">
        <f t="shared" si="35"/>
        <v>0</v>
      </c>
      <c r="CM69" s="64"/>
      <c r="CP69" s="65"/>
    </row>
    <row r="70" spans="1:94" s="58" customFormat="1" ht="12" customHeight="1" hidden="1">
      <c r="A70" s="73"/>
      <c r="B70" s="52">
        <f t="shared" si="10"/>
        <v>58</v>
      </c>
      <c r="C70" s="76"/>
      <c r="D70" s="77"/>
      <c r="E70" s="78"/>
      <c r="F70" s="79"/>
      <c r="G70" s="79"/>
      <c r="H70" s="79"/>
      <c r="I70" s="79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68">
        <f t="shared" si="36"/>
        <v>0</v>
      </c>
      <c r="AM70" s="57">
        <f t="shared" si="11"/>
        <v>0</v>
      </c>
      <c r="AN70" s="91">
        <f t="shared" si="37"/>
        <v>0</v>
      </c>
      <c r="AO70" s="91">
        <f t="shared" si="38"/>
        <v>0</v>
      </c>
      <c r="AP70" s="92"/>
      <c r="AQ70" s="92"/>
      <c r="AR70" s="54">
        <f t="shared" si="39"/>
        <v>0</v>
      </c>
      <c r="AS70" s="80"/>
      <c r="AT70" s="120">
        <f t="shared" si="40"/>
        <v>0</v>
      </c>
      <c r="AU70" s="101">
        <f t="shared" si="5"/>
        <v>0</v>
      </c>
      <c r="AV70" s="53">
        <f ca="1" t="shared" si="41"/>
        <v>0</v>
      </c>
      <c r="AW70" s="80"/>
      <c r="AX70" s="111"/>
      <c r="AY70" s="83"/>
      <c r="BA70" s="56">
        <f t="shared" si="12"/>
        <v>0</v>
      </c>
      <c r="BB70" s="56">
        <f t="shared" si="13"/>
        <v>0</v>
      </c>
      <c r="BC70" s="56">
        <f t="shared" si="14"/>
        <v>0</v>
      </c>
      <c r="BD70" s="56">
        <f t="shared" si="15"/>
        <v>0</v>
      </c>
      <c r="BE70" s="56">
        <f t="shared" si="16"/>
        <v>0</v>
      </c>
      <c r="BF70" s="56">
        <f t="shared" si="17"/>
        <v>0</v>
      </c>
      <c r="BG70" s="57"/>
      <c r="BH70" s="56">
        <f t="shared" si="8"/>
        <v>0</v>
      </c>
      <c r="BI70" s="56">
        <f t="shared" si="18"/>
        <v>0</v>
      </c>
      <c r="BN70" s="59">
        <f t="shared" si="19"/>
        <v>0</v>
      </c>
      <c r="BO70" s="58">
        <f t="shared" si="20"/>
        <v>0</v>
      </c>
      <c r="BP70" s="60">
        <f t="shared" si="21"/>
        <v>0</v>
      </c>
      <c r="BQ70" s="58">
        <f t="shared" si="22"/>
        <v>0</v>
      </c>
      <c r="BR70" s="61">
        <f t="shared" si="23"/>
        <v>0</v>
      </c>
      <c r="BS70" s="56">
        <f t="shared" si="24"/>
        <v>0</v>
      </c>
      <c r="BT70" s="62">
        <f t="shared" si="25"/>
        <v>0</v>
      </c>
      <c r="BU70" s="62">
        <f t="shared" si="26"/>
        <v>0</v>
      </c>
      <c r="BV70" s="62">
        <f t="shared" si="27"/>
        <v>0</v>
      </c>
      <c r="BW70" s="62">
        <f t="shared" si="28"/>
        <v>0</v>
      </c>
      <c r="BX70" s="62">
        <f t="shared" si="29"/>
        <v>0</v>
      </c>
      <c r="BY70" s="62">
        <f t="shared" si="30"/>
        <v>0</v>
      </c>
      <c r="BZ70" s="62">
        <f t="shared" si="31"/>
        <v>0</v>
      </c>
      <c r="CA70" s="62">
        <f t="shared" si="32"/>
        <v>0</v>
      </c>
      <c r="CB70" s="62">
        <f t="shared" si="33"/>
        <v>0</v>
      </c>
      <c r="CC70" s="62">
        <f t="shared" si="34"/>
        <v>0</v>
      </c>
      <c r="CD70" s="63">
        <f t="shared" si="35"/>
        <v>0</v>
      </c>
      <c r="CM70" s="64"/>
      <c r="CP70" s="65"/>
    </row>
    <row r="71" spans="1:94" s="58" customFormat="1" ht="12" customHeight="1" hidden="1">
      <c r="A71" s="73"/>
      <c r="B71" s="52">
        <f t="shared" si="10"/>
        <v>59</v>
      </c>
      <c r="C71" s="76"/>
      <c r="D71" s="77"/>
      <c r="E71" s="78"/>
      <c r="F71" s="79"/>
      <c r="G71" s="79"/>
      <c r="H71" s="79"/>
      <c r="I71" s="79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68">
        <f t="shared" si="36"/>
        <v>0</v>
      </c>
      <c r="AM71" s="57">
        <f t="shared" si="11"/>
        <v>0</v>
      </c>
      <c r="AN71" s="91">
        <f t="shared" si="37"/>
        <v>0</v>
      </c>
      <c r="AO71" s="91">
        <f t="shared" si="38"/>
        <v>0</v>
      </c>
      <c r="AP71" s="92"/>
      <c r="AQ71" s="92"/>
      <c r="AR71" s="54">
        <f t="shared" si="39"/>
        <v>0</v>
      </c>
      <c r="AS71" s="80"/>
      <c r="AT71" s="120">
        <f t="shared" si="40"/>
        <v>0</v>
      </c>
      <c r="AU71" s="101">
        <f t="shared" si="5"/>
        <v>0</v>
      </c>
      <c r="AV71" s="53">
        <f ca="1" t="shared" si="41"/>
        <v>0</v>
      </c>
      <c r="AW71" s="80"/>
      <c r="AX71" s="111"/>
      <c r="AY71" s="83"/>
      <c r="BA71" s="56">
        <f t="shared" si="12"/>
        <v>0</v>
      </c>
      <c r="BB71" s="56">
        <f t="shared" si="13"/>
        <v>0</v>
      </c>
      <c r="BC71" s="56">
        <f t="shared" si="14"/>
        <v>0</v>
      </c>
      <c r="BD71" s="56">
        <f t="shared" si="15"/>
        <v>0</v>
      </c>
      <c r="BE71" s="56">
        <f t="shared" si="16"/>
        <v>0</v>
      </c>
      <c r="BF71" s="56">
        <f t="shared" si="17"/>
        <v>0</v>
      </c>
      <c r="BG71" s="57"/>
      <c r="BH71" s="56">
        <f t="shared" si="8"/>
        <v>0</v>
      </c>
      <c r="BI71" s="56">
        <f t="shared" si="18"/>
        <v>0</v>
      </c>
      <c r="BN71" s="59">
        <f t="shared" si="19"/>
        <v>0</v>
      </c>
      <c r="BO71" s="58">
        <f t="shared" si="20"/>
        <v>0</v>
      </c>
      <c r="BP71" s="60">
        <f t="shared" si="21"/>
        <v>0</v>
      </c>
      <c r="BQ71" s="58">
        <f t="shared" si="22"/>
        <v>0</v>
      </c>
      <c r="BR71" s="61">
        <f t="shared" si="23"/>
        <v>0</v>
      </c>
      <c r="BS71" s="56">
        <f t="shared" si="24"/>
        <v>0</v>
      </c>
      <c r="BT71" s="62">
        <f t="shared" si="25"/>
        <v>0</v>
      </c>
      <c r="BU71" s="62">
        <f t="shared" si="26"/>
        <v>0</v>
      </c>
      <c r="BV71" s="62">
        <f t="shared" si="27"/>
        <v>0</v>
      </c>
      <c r="BW71" s="62">
        <f t="shared" si="28"/>
        <v>0</v>
      </c>
      <c r="BX71" s="62">
        <f t="shared" si="29"/>
        <v>0</v>
      </c>
      <c r="BY71" s="62">
        <f t="shared" si="30"/>
        <v>0</v>
      </c>
      <c r="BZ71" s="62">
        <f t="shared" si="31"/>
        <v>0</v>
      </c>
      <c r="CA71" s="62">
        <f t="shared" si="32"/>
        <v>0</v>
      </c>
      <c r="CB71" s="62">
        <f t="shared" si="33"/>
        <v>0</v>
      </c>
      <c r="CC71" s="62">
        <f t="shared" si="34"/>
        <v>0</v>
      </c>
      <c r="CD71" s="63">
        <f t="shared" si="35"/>
        <v>0</v>
      </c>
      <c r="CM71" s="64"/>
      <c r="CP71" s="65"/>
    </row>
    <row r="72" spans="1:94" s="58" customFormat="1" ht="12" customHeight="1" hidden="1">
      <c r="A72" s="73"/>
      <c r="B72" s="52">
        <f t="shared" si="10"/>
        <v>60</v>
      </c>
      <c r="C72" s="76"/>
      <c r="D72" s="77"/>
      <c r="E72" s="78"/>
      <c r="F72" s="79"/>
      <c r="G72" s="79"/>
      <c r="H72" s="79"/>
      <c r="I72" s="79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68">
        <f t="shared" si="36"/>
        <v>0</v>
      </c>
      <c r="AM72" s="57">
        <f t="shared" si="11"/>
        <v>0</v>
      </c>
      <c r="AN72" s="91">
        <f t="shared" si="37"/>
        <v>0</v>
      </c>
      <c r="AO72" s="91">
        <f t="shared" si="38"/>
        <v>0</v>
      </c>
      <c r="AP72" s="92"/>
      <c r="AQ72" s="92"/>
      <c r="AR72" s="54">
        <f t="shared" si="39"/>
        <v>0</v>
      </c>
      <c r="AS72" s="80"/>
      <c r="AT72" s="120">
        <f t="shared" si="40"/>
        <v>0</v>
      </c>
      <c r="AU72" s="101">
        <f t="shared" si="5"/>
        <v>0</v>
      </c>
      <c r="AV72" s="53">
        <f ca="1" t="shared" si="41"/>
        <v>0</v>
      </c>
      <c r="AW72" s="80"/>
      <c r="AX72" s="111"/>
      <c r="AY72" s="83"/>
      <c r="BA72" s="56">
        <f t="shared" si="12"/>
        <v>0</v>
      </c>
      <c r="BB72" s="56">
        <f t="shared" si="13"/>
        <v>0</v>
      </c>
      <c r="BC72" s="56">
        <f t="shared" si="14"/>
        <v>0</v>
      </c>
      <c r="BD72" s="56">
        <f t="shared" si="15"/>
        <v>0</v>
      </c>
      <c r="BE72" s="56">
        <f t="shared" si="16"/>
        <v>0</v>
      </c>
      <c r="BF72" s="56">
        <f t="shared" si="17"/>
        <v>0</v>
      </c>
      <c r="BG72" s="57"/>
      <c r="BH72" s="56">
        <f t="shared" si="8"/>
        <v>0</v>
      </c>
      <c r="BI72" s="56">
        <f t="shared" si="18"/>
        <v>0</v>
      </c>
      <c r="BN72" s="59">
        <f t="shared" si="19"/>
        <v>0</v>
      </c>
      <c r="BO72" s="58">
        <f t="shared" si="20"/>
        <v>0</v>
      </c>
      <c r="BP72" s="60">
        <f t="shared" si="21"/>
        <v>0</v>
      </c>
      <c r="BQ72" s="58">
        <f t="shared" si="22"/>
        <v>0</v>
      </c>
      <c r="BR72" s="61">
        <f t="shared" si="23"/>
        <v>0</v>
      </c>
      <c r="BS72" s="56">
        <f t="shared" si="24"/>
        <v>0</v>
      </c>
      <c r="BT72" s="62">
        <f t="shared" si="25"/>
        <v>0</v>
      </c>
      <c r="BU72" s="62">
        <f t="shared" si="26"/>
        <v>0</v>
      </c>
      <c r="BV72" s="62">
        <f t="shared" si="27"/>
        <v>0</v>
      </c>
      <c r="BW72" s="62">
        <f t="shared" si="28"/>
        <v>0</v>
      </c>
      <c r="BX72" s="62">
        <f t="shared" si="29"/>
        <v>0</v>
      </c>
      <c r="BY72" s="62">
        <f t="shared" si="30"/>
        <v>0</v>
      </c>
      <c r="BZ72" s="62">
        <f t="shared" si="31"/>
        <v>0</v>
      </c>
      <c r="CA72" s="62">
        <f t="shared" si="32"/>
        <v>0</v>
      </c>
      <c r="CB72" s="62">
        <f t="shared" si="33"/>
        <v>0</v>
      </c>
      <c r="CC72" s="62">
        <f t="shared" si="34"/>
        <v>0</v>
      </c>
      <c r="CD72" s="63">
        <f t="shared" si="35"/>
        <v>0</v>
      </c>
      <c r="CM72" s="64"/>
      <c r="CP72" s="65"/>
    </row>
    <row r="73" spans="1:94" s="58" customFormat="1" ht="12" customHeight="1" hidden="1">
      <c r="A73" s="73"/>
      <c r="B73" s="52">
        <f t="shared" si="10"/>
        <v>61</v>
      </c>
      <c r="C73" s="76"/>
      <c r="D73" s="77"/>
      <c r="E73" s="78"/>
      <c r="F73" s="79"/>
      <c r="G73" s="79"/>
      <c r="H73" s="79"/>
      <c r="I73" s="79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68">
        <f t="shared" si="36"/>
        <v>0</v>
      </c>
      <c r="AM73" s="57">
        <f t="shared" si="11"/>
        <v>0</v>
      </c>
      <c r="AN73" s="91">
        <f t="shared" si="37"/>
        <v>0</v>
      </c>
      <c r="AO73" s="91">
        <f t="shared" si="38"/>
        <v>0</v>
      </c>
      <c r="AP73" s="92"/>
      <c r="AQ73" s="92"/>
      <c r="AR73" s="54">
        <f t="shared" si="39"/>
        <v>0</v>
      </c>
      <c r="AS73" s="80"/>
      <c r="AT73" s="120">
        <f t="shared" si="40"/>
        <v>0</v>
      </c>
      <c r="AU73" s="101">
        <f t="shared" si="5"/>
        <v>0</v>
      </c>
      <c r="AV73" s="53">
        <f ca="1" t="shared" si="41"/>
        <v>0</v>
      </c>
      <c r="AW73" s="80"/>
      <c r="AX73" s="111"/>
      <c r="AY73" s="83"/>
      <c r="BA73" s="56">
        <f t="shared" si="12"/>
        <v>0</v>
      </c>
      <c r="BB73" s="56">
        <f t="shared" si="13"/>
        <v>0</v>
      </c>
      <c r="BC73" s="56">
        <f t="shared" si="14"/>
        <v>0</v>
      </c>
      <c r="BD73" s="56">
        <f t="shared" si="15"/>
        <v>0</v>
      </c>
      <c r="BE73" s="56">
        <f t="shared" si="16"/>
        <v>0</v>
      </c>
      <c r="BF73" s="56">
        <f t="shared" si="17"/>
        <v>0</v>
      </c>
      <c r="BG73" s="57"/>
      <c r="BH73" s="56">
        <f t="shared" si="8"/>
        <v>0</v>
      </c>
      <c r="BI73" s="56">
        <f t="shared" si="18"/>
        <v>0</v>
      </c>
      <c r="BN73" s="59">
        <f t="shared" si="19"/>
        <v>0</v>
      </c>
      <c r="BO73" s="58">
        <f t="shared" si="20"/>
        <v>0</v>
      </c>
      <c r="BP73" s="60">
        <f t="shared" si="21"/>
        <v>0</v>
      </c>
      <c r="BQ73" s="58">
        <f t="shared" si="22"/>
        <v>0</v>
      </c>
      <c r="BR73" s="61">
        <f t="shared" si="23"/>
        <v>0</v>
      </c>
      <c r="BS73" s="56">
        <f t="shared" si="24"/>
        <v>0</v>
      </c>
      <c r="BT73" s="62">
        <f t="shared" si="25"/>
        <v>0</v>
      </c>
      <c r="BU73" s="62">
        <f t="shared" si="26"/>
        <v>0</v>
      </c>
      <c r="BV73" s="62">
        <f t="shared" si="27"/>
        <v>0</v>
      </c>
      <c r="BW73" s="62">
        <f t="shared" si="28"/>
        <v>0</v>
      </c>
      <c r="BX73" s="62">
        <f t="shared" si="29"/>
        <v>0</v>
      </c>
      <c r="BY73" s="62">
        <f t="shared" si="30"/>
        <v>0</v>
      </c>
      <c r="BZ73" s="62">
        <f t="shared" si="31"/>
        <v>0</v>
      </c>
      <c r="CA73" s="62">
        <f t="shared" si="32"/>
        <v>0</v>
      </c>
      <c r="CB73" s="62">
        <f t="shared" si="33"/>
        <v>0</v>
      </c>
      <c r="CC73" s="62">
        <f t="shared" si="34"/>
        <v>0</v>
      </c>
      <c r="CD73" s="63">
        <f t="shared" si="35"/>
        <v>0</v>
      </c>
      <c r="CM73" s="64"/>
      <c r="CP73" s="65"/>
    </row>
    <row r="74" spans="1:94" s="58" customFormat="1" ht="12" customHeight="1" hidden="1">
      <c r="A74" s="73"/>
      <c r="B74" s="52">
        <f t="shared" si="10"/>
        <v>62</v>
      </c>
      <c r="C74" s="76"/>
      <c r="D74" s="77"/>
      <c r="E74" s="78"/>
      <c r="F74" s="79"/>
      <c r="G74" s="79"/>
      <c r="H74" s="79"/>
      <c r="I74" s="79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68">
        <f t="shared" si="36"/>
        <v>0</v>
      </c>
      <c r="AM74" s="57">
        <f t="shared" si="11"/>
        <v>0</v>
      </c>
      <c r="AN74" s="91">
        <f t="shared" si="37"/>
        <v>0</v>
      </c>
      <c r="AO74" s="91">
        <f t="shared" si="38"/>
        <v>0</v>
      </c>
      <c r="AP74" s="92"/>
      <c r="AQ74" s="92"/>
      <c r="AR74" s="54">
        <f t="shared" si="39"/>
        <v>0</v>
      </c>
      <c r="AS74" s="80"/>
      <c r="AT74" s="120">
        <f t="shared" si="40"/>
        <v>0</v>
      </c>
      <c r="AU74" s="101">
        <f t="shared" si="5"/>
        <v>0</v>
      </c>
      <c r="AV74" s="53">
        <f ca="1" t="shared" si="41"/>
        <v>0</v>
      </c>
      <c r="AW74" s="80"/>
      <c r="AX74" s="111"/>
      <c r="AY74" s="83"/>
      <c r="BA74" s="56">
        <f t="shared" si="12"/>
        <v>0</v>
      </c>
      <c r="BB74" s="56">
        <f t="shared" si="13"/>
        <v>0</v>
      </c>
      <c r="BC74" s="56">
        <f t="shared" si="14"/>
        <v>0</v>
      </c>
      <c r="BD74" s="56">
        <f t="shared" si="15"/>
        <v>0</v>
      </c>
      <c r="BE74" s="56">
        <f t="shared" si="16"/>
        <v>0</v>
      </c>
      <c r="BF74" s="56">
        <f t="shared" si="17"/>
        <v>0</v>
      </c>
      <c r="BG74" s="57"/>
      <c r="BH74" s="56">
        <f t="shared" si="8"/>
        <v>0</v>
      </c>
      <c r="BI74" s="56">
        <f t="shared" si="18"/>
        <v>0</v>
      </c>
      <c r="BN74" s="59">
        <f t="shared" si="19"/>
        <v>0</v>
      </c>
      <c r="BO74" s="58">
        <f t="shared" si="20"/>
        <v>0</v>
      </c>
      <c r="BP74" s="60">
        <f t="shared" si="21"/>
        <v>0</v>
      </c>
      <c r="BQ74" s="58">
        <f t="shared" si="22"/>
        <v>0</v>
      </c>
      <c r="BR74" s="61">
        <f t="shared" si="23"/>
        <v>0</v>
      </c>
      <c r="BS74" s="56">
        <f t="shared" si="24"/>
        <v>0</v>
      </c>
      <c r="BT74" s="62">
        <f t="shared" si="25"/>
        <v>0</v>
      </c>
      <c r="BU74" s="62">
        <f t="shared" si="26"/>
        <v>0</v>
      </c>
      <c r="BV74" s="62">
        <f t="shared" si="27"/>
        <v>0</v>
      </c>
      <c r="BW74" s="62">
        <f t="shared" si="28"/>
        <v>0</v>
      </c>
      <c r="BX74" s="62">
        <f t="shared" si="29"/>
        <v>0</v>
      </c>
      <c r="BY74" s="62">
        <f t="shared" si="30"/>
        <v>0</v>
      </c>
      <c r="BZ74" s="62">
        <f t="shared" si="31"/>
        <v>0</v>
      </c>
      <c r="CA74" s="62">
        <f t="shared" si="32"/>
        <v>0</v>
      </c>
      <c r="CB74" s="62">
        <f t="shared" si="33"/>
        <v>0</v>
      </c>
      <c r="CC74" s="62">
        <f t="shared" si="34"/>
        <v>0</v>
      </c>
      <c r="CD74" s="63">
        <f t="shared" si="35"/>
        <v>0</v>
      </c>
      <c r="CM74" s="64"/>
      <c r="CP74" s="65"/>
    </row>
    <row r="75" spans="1:94" ht="11.25" hidden="1">
      <c r="A75" s="73"/>
      <c r="B75" s="52">
        <f t="shared" si="10"/>
        <v>63</v>
      </c>
      <c r="C75" s="93"/>
      <c r="D75" s="94"/>
      <c r="E75" s="95"/>
      <c r="F75" s="96"/>
      <c r="G75" s="96"/>
      <c r="H75" s="96"/>
      <c r="I75" s="96"/>
      <c r="J75" s="107"/>
      <c r="K75" s="107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7"/>
      <c r="AC75" s="107"/>
      <c r="AD75" s="107"/>
      <c r="AE75" s="107"/>
      <c r="AF75" s="108"/>
      <c r="AG75" s="108"/>
      <c r="AH75" s="108"/>
      <c r="AI75" s="108"/>
      <c r="AJ75" s="108"/>
      <c r="AK75" s="108"/>
      <c r="AL75" s="109">
        <f t="shared" si="36"/>
        <v>0</v>
      </c>
      <c r="AM75" s="110">
        <f>AV75*(AN75+AO75)</f>
        <v>0</v>
      </c>
      <c r="AN75" s="100">
        <f t="shared" si="37"/>
        <v>0</v>
      </c>
      <c r="AO75" s="100">
        <f t="shared" si="38"/>
        <v>0</v>
      </c>
      <c r="AP75" s="92"/>
      <c r="AQ75" s="92"/>
      <c r="AR75" s="101">
        <f t="shared" si="39"/>
        <v>0</v>
      </c>
      <c r="AS75" s="97"/>
      <c r="AT75" s="120">
        <f t="shared" si="40"/>
        <v>0</v>
      </c>
      <c r="AU75" s="101">
        <f t="shared" si="5"/>
        <v>0</v>
      </c>
      <c r="AV75" s="99">
        <f ca="1" t="shared" si="41"/>
        <v>0</v>
      </c>
      <c r="AW75" s="80"/>
      <c r="AX75" s="111"/>
      <c r="AY75" s="83"/>
      <c r="AZ75" s="58"/>
      <c r="BA75" s="56">
        <f>CEILING(AL75-MIN(BG75,AL75-AV75*(BB75+BC75)),0.1)</f>
        <v>0</v>
      </c>
      <c r="BB75" s="56">
        <f>IF(ISERROR(IF(CEILING(AL75/AV75,0.01)&gt;1,1,CEILING(AL75/AV75,0.01))),0,IF(CEILING(AL75/AV75,0.01)&gt;1,1,CEILING(AL75/AV75,0.01)))</f>
        <v>0</v>
      </c>
      <c r="BC75" s="56">
        <f>IF(ISERROR(MIN(IF(CEILING(AL75/AV75,0.01)&lt;=1,0,CEILING((AL75)/AV75-1,0.01)),0.5)),0,MIN(IF(CEILING(AL75/AV75,0.01)&lt;=1,0,CEILING((AL75)/AV75-1,0.01)),0.5))</f>
        <v>0</v>
      </c>
      <c r="BD75" s="56">
        <f aca="true" t="shared" si="42" ref="BD75:BE77">AP75</f>
        <v>0</v>
      </c>
      <c r="BE75" s="56">
        <f t="shared" si="42"/>
        <v>0</v>
      </c>
      <c r="BF75" s="56">
        <f>BB75+BC75+BD75</f>
        <v>0</v>
      </c>
      <c r="BG75" s="57"/>
      <c r="BH75" s="56">
        <f>CEILING(BG75/840,0.01)</f>
        <v>0</v>
      </c>
      <c r="BI75" s="56">
        <f>BB75+BC75+BH75+BE75+BD75</f>
        <v>0</v>
      </c>
      <c r="BJ75" s="58"/>
      <c r="BK75" s="58"/>
      <c r="BL75" s="58"/>
      <c r="BM75" s="58"/>
      <c r="BN75" s="59"/>
      <c r="BO75" s="58"/>
      <c r="BP75" s="60"/>
      <c r="BQ75" s="60"/>
      <c r="BR75" s="102"/>
      <c r="BS75" s="103">
        <f>AR75</f>
        <v>0</v>
      </c>
      <c r="BT75" s="104">
        <f aca="true" t="shared" si="43" ref="BT75:CC75">BS75</f>
        <v>0</v>
      </c>
      <c r="BU75" s="104">
        <f t="shared" si="43"/>
        <v>0</v>
      </c>
      <c r="BV75" s="104">
        <f t="shared" si="43"/>
        <v>0</v>
      </c>
      <c r="BW75" s="104">
        <f t="shared" si="43"/>
        <v>0</v>
      </c>
      <c r="BX75" s="104">
        <f t="shared" si="43"/>
        <v>0</v>
      </c>
      <c r="BY75" s="104">
        <f t="shared" si="43"/>
        <v>0</v>
      </c>
      <c r="BZ75" s="104">
        <f t="shared" si="43"/>
        <v>0</v>
      </c>
      <c r="CA75" s="104">
        <f t="shared" si="43"/>
        <v>0</v>
      </c>
      <c r="CB75" s="104">
        <f t="shared" si="43"/>
        <v>0</v>
      </c>
      <c r="CC75" s="104">
        <f t="shared" si="43"/>
        <v>0</v>
      </c>
      <c r="CD75" s="105"/>
      <c r="CE75" s="60"/>
      <c r="CF75" s="58"/>
      <c r="CG75" s="58"/>
      <c r="CH75" s="58"/>
      <c r="CI75" s="58"/>
      <c r="CJ75" s="58"/>
      <c r="CK75" s="58"/>
      <c r="CL75" s="60"/>
      <c r="CM75" s="106"/>
      <c r="CN75" s="60"/>
      <c r="CO75" s="58"/>
      <c r="CP75" s="65"/>
    </row>
    <row r="76" spans="1:94" ht="11.25" hidden="1">
      <c r="A76" s="73"/>
      <c r="B76" s="52">
        <f t="shared" si="10"/>
        <v>64</v>
      </c>
      <c r="C76" s="93"/>
      <c r="D76" s="94"/>
      <c r="E76" s="95"/>
      <c r="F76" s="96"/>
      <c r="G76" s="96"/>
      <c r="H76" s="96"/>
      <c r="I76" s="96"/>
      <c r="J76" s="107"/>
      <c r="K76" s="107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7"/>
      <c r="AC76" s="107"/>
      <c r="AD76" s="107"/>
      <c r="AE76" s="107"/>
      <c r="AF76" s="108"/>
      <c r="AG76" s="108"/>
      <c r="AH76" s="108"/>
      <c r="AI76" s="108"/>
      <c r="AJ76" s="108"/>
      <c r="AK76" s="108"/>
      <c r="AL76" s="109">
        <f t="shared" si="36"/>
        <v>0</v>
      </c>
      <c r="AM76" s="110">
        <f>AV76*(AN76+AO76)</f>
        <v>0</v>
      </c>
      <c r="AN76" s="100">
        <f>IF(AX76="сумісництво",,AR76-AO76)</f>
        <v>0</v>
      </c>
      <c r="AO76" s="100">
        <f>MIN(IF(AX76="сумісництво",AR76,IF(AR76&gt;1,AR76-1,0)),0.5)</f>
        <v>0</v>
      </c>
      <c r="AP76" s="92"/>
      <c r="AQ76" s="92"/>
      <c r="AR76" s="101">
        <f>IF(OR(AV76="",AV76=0),0,IF(AND(AS76&gt;0,FLOOR((AL76-AS76)/AV76,0.05)+AP76+AQ76&gt;1.5),MIN(1.5-AP76-AQ76,FLOOR((AL76-AS76)/AV76,0.05)),MIN(1.5-AP76-AQ76,FLOOR((AL76)/AV76,0.05),IF(AX76="сумісництво",0.5,5))))</f>
        <v>0</v>
      </c>
      <c r="AS76" s="97"/>
      <c r="AT76" s="120">
        <f t="shared" si="40"/>
        <v>0</v>
      </c>
      <c r="AU76" s="101">
        <f t="shared" si="5"/>
        <v>0</v>
      </c>
      <c r="AV76" s="99">
        <f ca="1" t="shared" si="41"/>
        <v>0</v>
      </c>
      <c r="AW76" s="80"/>
      <c r="AX76" s="111"/>
      <c r="AY76" s="83"/>
      <c r="AZ76" s="58"/>
      <c r="BA76" s="56">
        <f>CEILING(AL76-MIN(BG76,AL76-AV76*(BB76+BC76)),0.1)</f>
        <v>0</v>
      </c>
      <c r="BB76" s="56">
        <f>IF(ISERROR(IF(CEILING(AL76/AV76,0.01)&gt;1,1,CEILING(AL76/AV76,0.01))),0,IF(CEILING(AL76/AV76,0.01)&gt;1,1,CEILING(AL76/AV76,0.01)))</f>
        <v>0</v>
      </c>
      <c r="BC76" s="56">
        <f>IF(ISERROR(MIN(IF(CEILING(AL76/AV76,0.01)&lt;=1,0,CEILING((AL76)/AV76-1,0.01)),0.5)),0,MIN(IF(CEILING(AL76/AV76,0.01)&lt;=1,0,CEILING((AL76)/AV76-1,0.01)),0.5))</f>
        <v>0</v>
      </c>
      <c r="BD76" s="56">
        <f t="shared" si="42"/>
        <v>0</v>
      </c>
      <c r="BE76" s="56">
        <f t="shared" si="42"/>
        <v>0</v>
      </c>
      <c r="BF76" s="56">
        <f>BB76+BC76+BD76</f>
        <v>0</v>
      </c>
      <c r="BG76" s="57"/>
      <c r="BH76" s="56">
        <f>CEILING(BG76/840,0.01)</f>
        <v>0</v>
      </c>
      <c r="BI76" s="56">
        <f>BB76+BC76+BH76+BE76+BD76</f>
        <v>0</v>
      </c>
      <c r="BJ76" s="58"/>
      <c r="BK76" s="58"/>
      <c r="BL76" s="58"/>
      <c r="BM76" s="58"/>
      <c r="BN76" s="59"/>
      <c r="BO76" s="58"/>
      <c r="BP76" s="60"/>
      <c r="BQ76" s="60"/>
      <c r="BR76" s="102"/>
      <c r="BS76" s="103">
        <f>AR76</f>
        <v>0</v>
      </c>
      <c r="BT76" s="104">
        <f aca="true" t="shared" si="44" ref="BT76:CC76">BS76</f>
        <v>0</v>
      </c>
      <c r="BU76" s="104">
        <f t="shared" si="44"/>
        <v>0</v>
      </c>
      <c r="BV76" s="104">
        <f t="shared" si="44"/>
        <v>0</v>
      </c>
      <c r="BW76" s="104">
        <f t="shared" si="44"/>
        <v>0</v>
      </c>
      <c r="BX76" s="104">
        <f t="shared" si="44"/>
        <v>0</v>
      </c>
      <c r="BY76" s="104">
        <f t="shared" si="44"/>
        <v>0</v>
      </c>
      <c r="BZ76" s="104">
        <f t="shared" si="44"/>
        <v>0</v>
      </c>
      <c r="CA76" s="104">
        <f t="shared" si="44"/>
        <v>0</v>
      </c>
      <c r="CB76" s="104">
        <f t="shared" si="44"/>
        <v>0</v>
      </c>
      <c r="CC76" s="104">
        <f t="shared" si="44"/>
        <v>0</v>
      </c>
      <c r="CD76" s="105"/>
      <c r="CE76" s="60"/>
      <c r="CF76" s="58"/>
      <c r="CG76" s="58"/>
      <c r="CH76" s="58"/>
      <c r="CI76" s="58"/>
      <c r="CJ76" s="58"/>
      <c r="CK76" s="58"/>
      <c r="CL76" s="60"/>
      <c r="CM76" s="106"/>
      <c r="CN76" s="60"/>
      <c r="CO76" s="58"/>
      <c r="CP76" s="65"/>
    </row>
    <row r="77" spans="1:94" ht="11.25" hidden="1">
      <c r="A77" s="73"/>
      <c r="B77" s="52">
        <f t="shared" si="10"/>
        <v>65</v>
      </c>
      <c r="C77" s="93"/>
      <c r="D77" s="94"/>
      <c r="E77" s="95"/>
      <c r="F77" s="96"/>
      <c r="G77" s="96"/>
      <c r="H77" s="96"/>
      <c r="I77" s="96"/>
      <c r="J77" s="107"/>
      <c r="K77" s="107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7"/>
      <c r="AC77" s="107"/>
      <c r="AD77" s="107"/>
      <c r="AE77" s="107"/>
      <c r="AF77" s="108"/>
      <c r="AG77" s="108"/>
      <c r="AH77" s="108"/>
      <c r="AI77" s="108"/>
      <c r="AJ77" s="108"/>
      <c r="AK77" s="108"/>
      <c r="AL77" s="109">
        <f>IF(J77&gt;250,SUM(J77:AK77)-J77+250,SUM(J77:AK77))</f>
        <v>0</v>
      </c>
      <c r="AM77" s="110">
        <f>AV77*(AN77+AO77)</f>
        <v>0</v>
      </c>
      <c r="AN77" s="100">
        <f>IF(AX77="сумісництво",,AR77-AO77)</f>
        <v>0</v>
      </c>
      <c r="AO77" s="100">
        <f>MIN(IF(AX77="сумісництво",AR77,IF(AR77&gt;1,AR77-1,0)),0.5)</f>
        <v>0</v>
      </c>
      <c r="AP77" s="92"/>
      <c r="AQ77" s="92"/>
      <c r="AR77" s="101">
        <f>IF(OR(AV77="",AV77=0),0,IF(AND(AS77&gt;0,FLOOR((AL77-AS77)/AV77,0.05)+AP77+AQ77&gt;1.5),MIN(1.5-AP77-AQ77,FLOOR((AL77-AS77)/AV77,0.05)),MIN(1.5-AP77-AQ77,FLOOR((AL77)/AV77,0.05),IF(AX77="сумісництво",0.5,5))))</f>
        <v>0</v>
      </c>
      <c r="AS77" s="97"/>
      <c r="AT77" s="120">
        <f>IF(AV77=0,0,AS77/AV77)</f>
        <v>0</v>
      </c>
      <c r="AU77" s="101">
        <f>AR77+AP77+AT77</f>
        <v>0</v>
      </c>
      <c r="AV77" s="99">
        <f ca="1" t="shared" si="41"/>
        <v>0</v>
      </c>
      <c r="AW77" s="80"/>
      <c r="AX77" s="111"/>
      <c r="AY77" s="83"/>
      <c r="AZ77" s="58"/>
      <c r="BA77" s="56">
        <f>CEILING(AL77-MIN(BG77,AL77-AV77*(BB77+BC77)),0.1)</f>
        <v>0</v>
      </c>
      <c r="BB77" s="56">
        <f>IF(ISERROR(IF(CEILING(AL77/AV77,0.01)&gt;1,1,CEILING(AL77/AV77,0.01))),0,IF(CEILING(AL77/AV77,0.01)&gt;1,1,CEILING(AL77/AV77,0.01)))</f>
        <v>0</v>
      </c>
      <c r="BC77" s="56">
        <f>IF(ISERROR(MIN(IF(CEILING(AL77/AV77,0.01)&lt;=1,0,CEILING((AL77)/AV77-1,0.01)),0.5)),0,MIN(IF(CEILING(AL77/AV77,0.01)&lt;=1,0,CEILING((AL77)/AV77-1,0.01)),0.5))</f>
        <v>0</v>
      </c>
      <c r="BD77" s="56">
        <f t="shared" si="42"/>
        <v>0</v>
      </c>
      <c r="BE77" s="56">
        <f t="shared" si="42"/>
        <v>0</v>
      </c>
      <c r="BF77" s="56">
        <f>BB77+BC77+BD77</f>
        <v>0</v>
      </c>
      <c r="BG77" s="57"/>
      <c r="BH77" s="56">
        <f>CEILING(BG77/840,0.01)</f>
        <v>0</v>
      </c>
      <c r="BI77" s="56">
        <f>BB77+BC77+BH77+BE77+BD77</f>
        <v>0</v>
      </c>
      <c r="BJ77" s="58"/>
      <c r="BK77" s="58"/>
      <c r="BL77" s="58"/>
      <c r="BM77" s="58"/>
      <c r="BN77" s="59"/>
      <c r="BO77" s="58"/>
      <c r="BP77" s="60"/>
      <c r="BQ77" s="60"/>
      <c r="BR77" s="102"/>
      <c r="BS77" s="103">
        <f>AR77</f>
        <v>0</v>
      </c>
      <c r="BT77" s="104">
        <f aca="true" t="shared" si="45" ref="BT77:CC77">BS77</f>
        <v>0</v>
      </c>
      <c r="BU77" s="104">
        <f t="shared" si="45"/>
        <v>0</v>
      </c>
      <c r="BV77" s="104">
        <f t="shared" si="45"/>
        <v>0</v>
      </c>
      <c r="BW77" s="104">
        <f t="shared" si="45"/>
        <v>0</v>
      </c>
      <c r="BX77" s="104">
        <f t="shared" si="45"/>
        <v>0</v>
      </c>
      <c r="BY77" s="104">
        <f t="shared" si="45"/>
        <v>0</v>
      </c>
      <c r="BZ77" s="104">
        <f t="shared" si="45"/>
        <v>0</v>
      </c>
      <c r="CA77" s="104">
        <f t="shared" si="45"/>
        <v>0</v>
      </c>
      <c r="CB77" s="104">
        <f t="shared" si="45"/>
        <v>0</v>
      </c>
      <c r="CC77" s="104">
        <f t="shared" si="45"/>
        <v>0</v>
      </c>
      <c r="CD77" s="105"/>
      <c r="CE77" s="60"/>
      <c r="CF77" s="58"/>
      <c r="CG77" s="58"/>
      <c r="CH77" s="58"/>
      <c r="CI77" s="58"/>
      <c r="CJ77" s="58"/>
      <c r="CK77" s="58"/>
      <c r="CL77" s="60"/>
      <c r="CM77" s="106"/>
      <c r="CN77" s="60"/>
      <c r="CO77" s="58"/>
      <c r="CP77" s="65"/>
    </row>
    <row r="78" spans="1:94" ht="11.25" hidden="1">
      <c r="A78" s="73"/>
      <c r="B78" s="52">
        <f t="shared" si="10"/>
        <v>66</v>
      </c>
      <c r="C78" s="93"/>
      <c r="D78" s="94"/>
      <c r="E78" s="95"/>
      <c r="F78" s="96"/>
      <c r="G78" s="96"/>
      <c r="H78" s="96"/>
      <c r="I78" s="96"/>
      <c r="J78" s="107"/>
      <c r="K78" s="107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7"/>
      <c r="AC78" s="107"/>
      <c r="AD78" s="107"/>
      <c r="AE78" s="107"/>
      <c r="AF78" s="108"/>
      <c r="AG78" s="108"/>
      <c r="AH78" s="108"/>
      <c r="AI78" s="108"/>
      <c r="AJ78" s="108"/>
      <c r="AK78" s="108"/>
      <c r="AL78" s="109">
        <f>IF(J78&gt;250,SUM(J78:AK78)-J78+250,SUM(J78:AK78))</f>
        <v>0</v>
      </c>
      <c r="AM78" s="110">
        <f>AV78*(AN78+AO78)</f>
        <v>0</v>
      </c>
      <c r="AN78" s="100">
        <f>IF(AX78="сумісництво",,AR78-AO78)</f>
        <v>0</v>
      </c>
      <c r="AO78" s="100">
        <f>MIN(IF(AX78="сумісництво",AR78,IF(AR78&gt;1,AR78-1,0)),0.5)</f>
        <v>0</v>
      </c>
      <c r="AP78" s="81"/>
      <c r="AQ78" s="98"/>
      <c r="AR78" s="101">
        <f>IF(OR(AV78="",AV78=0),0,IF(AND(AS78&gt;0,FLOOR((AL78-AS78)/AV78,0.05)+AP78+AQ78&gt;1.5),MIN(1.5-AP78-AQ78,FLOOR((AL78-AS78)/AV78,0.05)),MIN(1.5-AP78-AQ78,FLOOR((AL78)/AV78,0.05),IF(AX78="сумісництво",0.5,5))))</f>
        <v>0</v>
      </c>
      <c r="AS78" s="97"/>
      <c r="AT78" s="120">
        <f>IF(AV78=0,0,AS78/AV78)</f>
        <v>0</v>
      </c>
      <c r="AU78" s="101">
        <f>AR78+AP78+AT78</f>
        <v>0</v>
      </c>
      <c r="AV78" s="99">
        <f ca="1" t="shared" si="41"/>
        <v>0</v>
      </c>
      <c r="AW78" s="114"/>
      <c r="AX78" s="111"/>
      <c r="AY78" s="83"/>
      <c r="AZ78" s="58"/>
      <c r="BA78" s="56">
        <f>CEILING(AL78-MIN(BG78,AL78-AV78*(BB78+BC78)),0.1)</f>
        <v>0</v>
      </c>
      <c r="BB78" s="56">
        <f>IF(ISERROR(IF(CEILING(AL78/AV78,0.01)&gt;1,1,CEILING(AL78/AV78,0.01))),0,IF(CEILING(AL78/AV78,0.01)&gt;1,1,CEILING(AL78/AV78,0.01)))</f>
        <v>0</v>
      </c>
      <c r="BC78" s="56">
        <f>IF(ISERROR(MIN(IF(CEILING(AL78/AV78,0.01)&lt;=1,0,CEILING((AL78)/AV78-1,0.01)),0.5)),0,MIN(IF(CEILING(AL78/AV78,0.01)&lt;=1,0,CEILING((AL78)/AV78-1,0.01)),0.5))</f>
        <v>0</v>
      </c>
      <c r="BD78" s="56">
        <f>AP78</f>
        <v>0</v>
      </c>
      <c r="BE78" s="56">
        <f>AQ78</f>
        <v>0</v>
      </c>
      <c r="BF78" s="56">
        <f>BB78+BC78+BD78</f>
        <v>0</v>
      </c>
      <c r="BG78" s="57"/>
      <c r="BH78" s="56">
        <f>CEILING(BG78/840,0.01)</f>
        <v>0</v>
      </c>
      <c r="BI78" s="56">
        <f>BB78+BC78+BH78+BE78+BD78</f>
        <v>0</v>
      </c>
      <c r="BJ78" s="58"/>
      <c r="BK78" s="58"/>
      <c r="BL78" s="58"/>
      <c r="BM78" s="58"/>
      <c r="BN78" s="59"/>
      <c r="BO78" s="58"/>
      <c r="BP78" s="60"/>
      <c r="BQ78" s="60"/>
      <c r="BR78" s="102"/>
      <c r="BS78" s="103">
        <f>AR78</f>
        <v>0</v>
      </c>
      <c r="BT78" s="104">
        <f aca="true" t="shared" si="46" ref="BT78:CC78">BS78</f>
        <v>0</v>
      </c>
      <c r="BU78" s="104">
        <f t="shared" si="46"/>
        <v>0</v>
      </c>
      <c r="BV78" s="104">
        <f t="shared" si="46"/>
        <v>0</v>
      </c>
      <c r="BW78" s="104">
        <f t="shared" si="46"/>
        <v>0</v>
      </c>
      <c r="BX78" s="104">
        <f t="shared" si="46"/>
        <v>0</v>
      </c>
      <c r="BY78" s="104">
        <f t="shared" si="46"/>
        <v>0</v>
      </c>
      <c r="BZ78" s="104">
        <f t="shared" si="46"/>
        <v>0</v>
      </c>
      <c r="CA78" s="104">
        <f t="shared" si="46"/>
        <v>0</v>
      </c>
      <c r="CB78" s="104">
        <f t="shared" si="46"/>
        <v>0</v>
      </c>
      <c r="CC78" s="104">
        <f t="shared" si="46"/>
        <v>0</v>
      </c>
      <c r="CD78" s="105"/>
      <c r="CE78" s="60"/>
      <c r="CF78" s="58"/>
      <c r="CG78" s="58"/>
      <c r="CH78" s="58"/>
      <c r="CI78" s="58"/>
      <c r="CJ78" s="58"/>
      <c r="CK78" s="58"/>
      <c r="CL78" s="60"/>
      <c r="CM78" s="106"/>
      <c r="CN78" s="60"/>
      <c r="CO78" s="58"/>
      <c r="CP78" s="65"/>
    </row>
    <row r="79" spans="1:94" ht="11.25" hidden="1">
      <c r="A79" s="73"/>
      <c r="B79" s="52">
        <f>B78+1</f>
        <v>67</v>
      </c>
      <c r="C79" s="93"/>
      <c r="D79" s="94"/>
      <c r="E79" s="95"/>
      <c r="F79" s="96"/>
      <c r="G79" s="96"/>
      <c r="H79" s="96"/>
      <c r="I79" s="96"/>
      <c r="J79" s="107"/>
      <c r="K79" s="107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7"/>
      <c r="AC79" s="107"/>
      <c r="AD79" s="107"/>
      <c r="AE79" s="107"/>
      <c r="AF79" s="108"/>
      <c r="AG79" s="108"/>
      <c r="AH79" s="108"/>
      <c r="AI79" s="108"/>
      <c r="AJ79" s="108"/>
      <c r="AK79" s="108"/>
      <c r="AL79" s="109">
        <f>IF(J79&gt;250,SUM(J79:AK79)-J79+250,SUM(J79:AK79))</f>
        <v>0</v>
      </c>
      <c r="AM79" s="110">
        <f>AV79*(AN79+AO79)</f>
        <v>0</v>
      </c>
      <c r="AN79" s="100">
        <f>IF(AX79="сумісництво",,AR79-AO79)</f>
        <v>0</v>
      </c>
      <c r="AO79" s="100">
        <f>MIN(IF(AX79="сумісництво",AR79,IF(AR79&gt;1,AR79-1,0)),0.5)</f>
        <v>0</v>
      </c>
      <c r="AP79" s="81"/>
      <c r="AQ79" s="98"/>
      <c r="AR79" s="101">
        <f>IF(OR(AV79="",AV79=0),0,IF(AND(AS79&gt;0,FLOOR((AL79-AS79)/AV79,0.05)+AP79+AQ79&gt;1.5),MIN(1.5-AP79-AQ79,FLOOR((AL79-AS79)/AV79,0.05)),MIN(1.5-AP79-AQ79,FLOOR((AL79)/AV79,0.05),IF(AX79="сумісництво",0.5,5))))</f>
        <v>0</v>
      </c>
      <c r="AS79" s="97"/>
      <c r="AT79" s="120">
        <f>IF(AV79=0,0,AS79/AV79)</f>
        <v>0</v>
      </c>
      <c r="AU79" s="101">
        <f>AR79+AP79+AT79</f>
        <v>0</v>
      </c>
      <c r="AV79" s="99">
        <f ca="1" t="shared" si="41"/>
        <v>0</v>
      </c>
      <c r="AW79" s="114"/>
      <c r="AX79" s="111"/>
      <c r="AY79" s="83"/>
      <c r="AZ79" s="58"/>
      <c r="BA79" s="56">
        <f>CEILING(AL79-MIN(BG79,AL79-AV79*(BB79+BC79)),0.1)</f>
        <v>0</v>
      </c>
      <c r="BB79" s="56">
        <f>IF(ISERROR(IF(CEILING(AL79/AV79,0.01)&gt;1,1,CEILING(AL79/AV79,0.01))),0,IF(CEILING(AL79/AV79,0.01)&gt;1,1,CEILING(AL79/AV79,0.01)))</f>
        <v>0</v>
      </c>
      <c r="BC79" s="56">
        <f>IF(ISERROR(MIN(IF(CEILING(AL79/AV79,0.01)&lt;=1,0,CEILING((AL79)/AV79-1,0.01)),0.5)),0,MIN(IF(CEILING(AL79/AV79,0.01)&lt;=1,0,CEILING((AL79)/AV79-1,0.01)),0.5))</f>
        <v>0</v>
      </c>
      <c r="BD79" s="56">
        <f>AP79</f>
        <v>0</v>
      </c>
      <c r="BE79" s="56">
        <f>AQ79</f>
        <v>0</v>
      </c>
      <c r="BF79" s="56">
        <f>BB79+BC79+BD79</f>
        <v>0</v>
      </c>
      <c r="BG79" s="57"/>
      <c r="BH79" s="56">
        <f>CEILING(BG79/840,0.01)</f>
        <v>0</v>
      </c>
      <c r="BI79" s="56">
        <f>BB79+BC79+BH79+BE79+BD79</f>
        <v>0</v>
      </c>
      <c r="BJ79" s="58"/>
      <c r="BK79" s="58"/>
      <c r="BL79" s="58"/>
      <c r="BM79" s="58"/>
      <c r="BN79" s="59"/>
      <c r="BO79" s="58"/>
      <c r="BP79" s="60"/>
      <c r="BQ79" s="60"/>
      <c r="BR79" s="102"/>
      <c r="BS79" s="103">
        <f>AR79</f>
        <v>0</v>
      </c>
      <c r="BT79" s="104">
        <f aca="true" t="shared" si="47" ref="BT79:CC79">BS79</f>
        <v>0</v>
      </c>
      <c r="BU79" s="104">
        <f t="shared" si="47"/>
        <v>0</v>
      </c>
      <c r="BV79" s="104">
        <f t="shared" si="47"/>
        <v>0</v>
      </c>
      <c r="BW79" s="104">
        <f t="shared" si="47"/>
        <v>0</v>
      </c>
      <c r="BX79" s="104">
        <f t="shared" si="47"/>
        <v>0</v>
      </c>
      <c r="BY79" s="104">
        <f t="shared" si="47"/>
        <v>0</v>
      </c>
      <c r="BZ79" s="104">
        <f t="shared" si="47"/>
        <v>0</v>
      </c>
      <c r="CA79" s="104">
        <f t="shared" si="47"/>
        <v>0</v>
      </c>
      <c r="CB79" s="104">
        <f t="shared" si="47"/>
        <v>0</v>
      </c>
      <c r="CC79" s="104">
        <f t="shared" si="47"/>
        <v>0</v>
      </c>
      <c r="CD79" s="105"/>
      <c r="CE79" s="60"/>
      <c r="CF79" s="58"/>
      <c r="CG79" s="58"/>
      <c r="CH79" s="58"/>
      <c r="CI79" s="58"/>
      <c r="CJ79" s="58"/>
      <c r="CK79" s="58"/>
      <c r="CL79" s="60"/>
      <c r="CM79" s="106"/>
      <c r="CN79" s="60"/>
      <c r="CO79" s="58"/>
      <c r="CP79" s="65"/>
    </row>
    <row r="80" spans="1:94" ht="0.75" customHeight="1">
      <c r="A80" s="75"/>
      <c r="B80" s="130" t="s">
        <v>110</v>
      </c>
      <c r="C80" s="131"/>
      <c r="D80" s="132"/>
      <c r="E80" s="133"/>
      <c r="F80" s="134"/>
      <c r="G80" s="135"/>
      <c r="H80" s="135"/>
      <c r="I80" s="135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7"/>
      <c r="AM80" s="137"/>
      <c r="AN80" s="98">
        <f>IF(AX80="сумісництво",,AR80-AO80)</f>
        <v>0</v>
      </c>
      <c r="AO80" s="138"/>
      <c r="AP80" s="115"/>
      <c r="AQ80" s="139"/>
      <c r="AR80" s="140"/>
      <c r="AS80" s="141"/>
      <c r="AT80" s="140">
        <f>SUBTOTAL(109,AT13:AT79)</f>
        <v>0</v>
      </c>
      <c r="AU80" s="140"/>
      <c r="AV80" s="127"/>
      <c r="AW80" s="142"/>
      <c r="AX80" s="143"/>
      <c r="AY80" s="144"/>
      <c r="AZ80" s="145"/>
      <c r="BA80" s="146"/>
      <c r="BB80" s="146"/>
      <c r="BC80" s="146"/>
      <c r="BD80" s="146"/>
      <c r="BE80" s="146"/>
      <c r="BF80" s="146"/>
      <c r="BG80" s="147"/>
      <c r="BH80" s="146"/>
      <c r="BI80" s="146"/>
      <c r="BJ80" s="145"/>
      <c r="BK80" s="66"/>
      <c r="BL80" s="66"/>
      <c r="BM80" s="66"/>
      <c r="BN80" s="148"/>
      <c r="BO80" s="66"/>
      <c r="BP80" s="66"/>
      <c r="BQ80" s="145"/>
      <c r="BR80" s="145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9"/>
      <c r="CE80" s="145"/>
      <c r="CF80" s="67"/>
      <c r="CG80" s="67"/>
      <c r="CH80" s="67"/>
      <c r="CI80" s="67"/>
      <c r="CJ80" s="67"/>
      <c r="CK80" s="67"/>
      <c r="CL80" s="145"/>
      <c r="CM80" s="150"/>
      <c r="CN80" s="145"/>
      <c r="CO80" s="67"/>
      <c r="CP80" s="67"/>
    </row>
    <row r="81" spans="1:94" ht="11.25">
      <c r="A81" s="116"/>
      <c r="B81" s="189" t="s">
        <v>23</v>
      </c>
      <c r="C81" s="189"/>
      <c r="D81" s="189"/>
      <c r="E81" s="189"/>
      <c r="F81" s="117"/>
      <c r="G81" s="117"/>
      <c r="H81" s="117"/>
      <c r="I81" s="117"/>
      <c r="J81" s="68">
        <f aca="true" t="shared" si="48" ref="J81:AX81">SUBTOTAL(109,J13:J69)</f>
        <v>0</v>
      </c>
      <c r="K81" s="68">
        <f t="shared" si="48"/>
        <v>0</v>
      </c>
      <c r="L81" s="68">
        <f t="shared" si="48"/>
        <v>0</v>
      </c>
      <c r="M81" s="68">
        <f t="shared" si="48"/>
        <v>0</v>
      </c>
      <c r="N81" s="68">
        <f t="shared" si="48"/>
        <v>0</v>
      </c>
      <c r="O81" s="68">
        <f t="shared" si="48"/>
        <v>0</v>
      </c>
      <c r="P81" s="68">
        <f t="shared" si="48"/>
        <v>0</v>
      </c>
      <c r="Q81" s="68">
        <f t="shared" si="48"/>
        <v>0</v>
      </c>
      <c r="R81" s="68">
        <f t="shared" si="48"/>
        <v>0</v>
      </c>
      <c r="S81" s="68">
        <f t="shared" si="48"/>
        <v>0</v>
      </c>
      <c r="T81" s="68">
        <f t="shared" si="48"/>
        <v>0</v>
      </c>
      <c r="U81" s="68">
        <f t="shared" si="48"/>
        <v>0</v>
      </c>
      <c r="V81" s="68">
        <f t="shared" si="48"/>
        <v>0</v>
      </c>
      <c r="W81" s="68">
        <f t="shared" si="48"/>
        <v>0</v>
      </c>
      <c r="X81" s="68">
        <f t="shared" si="48"/>
        <v>0</v>
      </c>
      <c r="Y81" s="68">
        <f t="shared" si="48"/>
        <v>0</v>
      </c>
      <c r="Z81" s="68">
        <f t="shared" si="48"/>
        <v>0</v>
      </c>
      <c r="AA81" s="68">
        <f t="shared" si="48"/>
        <v>0</v>
      </c>
      <c r="AB81" s="68">
        <f t="shared" si="48"/>
        <v>0</v>
      </c>
      <c r="AC81" s="68">
        <f t="shared" si="48"/>
        <v>0</v>
      </c>
      <c r="AD81" s="68">
        <f t="shared" si="48"/>
        <v>0</v>
      </c>
      <c r="AE81" s="68">
        <f t="shared" si="48"/>
        <v>0</v>
      </c>
      <c r="AF81" s="68">
        <f t="shared" si="48"/>
        <v>0</v>
      </c>
      <c r="AG81" s="68">
        <f t="shared" si="48"/>
        <v>0</v>
      </c>
      <c r="AH81" s="68">
        <f t="shared" si="48"/>
        <v>0</v>
      </c>
      <c r="AI81" s="68">
        <f t="shared" si="48"/>
        <v>0</v>
      </c>
      <c r="AJ81" s="68">
        <f t="shared" si="48"/>
        <v>0</v>
      </c>
      <c r="AK81" s="68">
        <f t="shared" si="48"/>
        <v>0</v>
      </c>
      <c r="AL81" s="68">
        <f t="shared" si="48"/>
        <v>0</v>
      </c>
      <c r="AM81" s="68">
        <f t="shared" si="48"/>
        <v>0</v>
      </c>
      <c r="AN81" s="68">
        <f t="shared" si="48"/>
        <v>0</v>
      </c>
      <c r="AO81" s="68">
        <f t="shared" si="48"/>
        <v>0</v>
      </c>
      <c r="AP81" s="68">
        <f t="shared" si="48"/>
        <v>0</v>
      </c>
      <c r="AQ81" s="68">
        <f t="shared" si="48"/>
        <v>0</v>
      </c>
      <c r="AR81" s="68">
        <f t="shared" si="48"/>
        <v>0</v>
      </c>
      <c r="AS81" s="68">
        <f t="shared" si="48"/>
        <v>0</v>
      </c>
      <c r="AT81" s="121">
        <f t="shared" si="48"/>
        <v>0</v>
      </c>
      <c r="AU81" s="121">
        <f t="shared" si="48"/>
        <v>0</v>
      </c>
      <c r="AV81" s="68">
        <f t="shared" si="48"/>
        <v>0</v>
      </c>
      <c r="AW81" s="68">
        <f t="shared" si="48"/>
        <v>0</v>
      </c>
      <c r="AX81" s="68">
        <f t="shared" si="48"/>
        <v>0</v>
      </c>
      <c r="AY81" s="71"/>
      <c r="AZ81" s="67"/>
      <c r="BA81" s="69">
        <f>SUBTOTAL(109,BA13:BA69)</f>
        <v>0</v>
      </c>
      <c r="BB81" s="69">
        <f>SUBTOTAL(109,BB13:BB69)</f>
        <v>0</v>
      </c>
      <c r="BC81" s="69">
        <f>SUBTOTAL(109,BC13:BC69)</f>
        <v>0</v>
      </c>
      <c r="BD81" s="69"/>
      <c r="BE81" s="69">
        <f>SUBTOTAL(109,BE13:BE69)</f>
        <v>0</v>
      </c>
      <c r="BF81" s="69">
        <f>SUBTOTAL(109,BF13:BF69)</f>
        <v>0</v>
      </c>
      <c r="BG81" s="68">
        <f>SUBTOTAL(109,BG13:BG69)</f>
        <v>0</v>
      </c>
      <c r="BH81" s="69">
        <f>SUBTOTAL(109,BH13:BH69)</f>
        <v>0</v>
      </c>
      <c r="BI81" s="69">
        <f>SUBTOTAL(109,BI13:BI69)</f>
        <v>0</v>
      </c>
      <c r="BJ81" s="67"/>
      <c r="BK81" s="67"/>
      <c r="BL81" s="67"/>
      <c r="BM81" s="67"/>
      <c r="BN81" s="67"/>
      <c r="BO81" s="67"/>
      <c r="BP81" s="67"/>
      <c r="BQ81" s="66"/>
      <c r="BR81" s="67"/>
      <c r="BS81" s="67"/>
      <c r="BT81" s="67"/>
      <c r="BU81" s="67">
        <v>1000</v>
      </c>
      <c r="BV81" s="67">
        <v>1000</v>
      </c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72"/>
      <c r="CO81" s="67"/>
      <c r="CP81" s="67"/>
    </row>
    <row r="82" spans="1:61" ht="15">
      <c r="A82" s="75"/>
      <c r="B82" s="42"/>
      <c r="C82" s="43"/>
      <c r="D82" s="43"/>
      <c r="E82" s="43"/>
      <c r="F82" s="42"/>
      <c r="G82" s="42"/>
      <c r="H82" s="42"/>
      <c r="I82" s="42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2"/>
      <c r="AN82" s="44"/>
      <c r="AO82" s="3"/>
      <c r="AP82" s="3"/>
      <c r="AQ82" s="3"/>
      <c r="AR82" s="3"/>
      <c r="AS82" s="3"/>
      <c r="AT82" s="122"/>
      <c r="BA82" s="40"/>
      <c r="BB82" s="40"/>
      <c r="BC82" s="40"/>
      <c r="BD82" s="40"/>
      <c r="BE82" s="40"/>
      <c r="BF82" s="40"/>
      <c r="BG82" s="41"/>
      <c r="BH82" s="40"/>
      <c r="BI82" s="40"/>
    </row>
    <row r="83" spans="1:92" ht="15">
      <c r="A83" s="7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CN83" s="7"/>
    </row>
    <row r="84" spans="1:92" ht="15">
      <c r="A84" s="75"/>
      <c r="B84" s="42"/>
      <c r="C84" s="43"/>
      <c r="D84" s="43"/>
      <c r="E84" s="43"/>
      <c r="F84" s="42"/>
      <c r="G84" s="42"/>
      <c r="H84" s="42"/>
      <c r="I84" s="42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2"/>
      <c r="AN84" s="44"/>
      <c r="AO84" s="3"/>
      <c r="AP84" s="3"/>
      <c r="AQ84" s="3"/>
      <c r="AR84" s="3"/>
      <c r="AS84" s="3"/>
      <c r="AT84" s="122"/>
      <c r="CN84" s="5"/>
    </row>
    <row r="85" spans="1:51" ht="15">
      <c r="A85" s="75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75"/>
      <c r="AP85" s="75"/>
      <c r="AQ85" s="75"/>
      <c r="AR85" s="75"/>
      <c r="AS85" s="75"/>
      <c r="AT85" s="86"/>
      <c r="AU85" s="86"/>
      <c r="AV85" s="75"/>
      <c r="AW85" s="75"/>
      <c r="AX85" s="90"/>
      <c r="AY85" s="75"/>
    </row>
    <row r="86" spans="1:69" ht="15">
      <c r="A86" s="75"/>
      <c r="B86" s="85" t="s">
        <v>28</v>
      </c>
      <c r="C86" s="85"/>
      <c r="D86" s="85"/>
      <c r="E86" s="85"/>
      <c r="F86" s="85"/>
      <c r="G86" s="85"/>
      <c r="H86" s="85"/>
      <c r="I86" s="85"/>
      <c r="J86" s="85"/>
      <c r="K86" s="85"/>
      <c r="L86" s="85" t="s">
        <v>29</v>
      </c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75"/>
      <c r="AP86" s="75"/>
      <c r="AQ86" s="75"/>
      <c r="AR86" s="75"/>
      <c r="AS86" s="75"/>
      <c r="AT86" s="86"/>
      <c r="AU86" s="86"/>
      <c r="AV86" s="75"/>
      <c r="AW86" s="75"/>
      <c r="AX86" s="90"/>
      <c r="AY86" s="75"/>
      <c r="BQ86" s="1"/>
    </row>
    <row r="87" spans="1:69" ht="11.25">
      <c r="A87" s="75"/>
      <c r="B87" s="75"/>
      <c r="C87" s="75"/>
      <c r="D87" s="75"/>
      <c r="E87" s="75"/>
      <c r="F87" s="75" t="s">
        <v>30</v>
      </c>
      <c r="G87" s="75"/>
      <c r="H87" s="75"/>
      <c r="I87" s="75"/>
      <c r="J87" s="75"/>
      <c r="K87" s="75"/>
      <c r="L87" s="75"/>
      <c r="M87" s="75"/>
      <c r="N87" s="75"/>
      <c r="O87" s="75" t="s">
        <v>201</v>
      </c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86"/>
      <c r="AU87" s="86"/>
      <c r="AV87" s="75"/>
      <c r="AW87" s="75"/>
      <c r="AX87" s="90"/>
      <c r="AY87" s="75"/>
      <c r="BK87" s="47"/>
      <c r="BQ87" s="1"/>
    </row>
    <row r="88" spans="2:69" ht="15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75"/>
      <c r="AP88" s="75"/>
      <c r="AQ88" s="75"/>
      <c r="AR88" s="75"/>
      <c r="AS88" s="75"/>
      <c r="AT88" s="86"/>
      <c r="AU88" s="86"/>
      <c r="AV88" s="75"/>
      <c r="AW88" s="75"/>
      <c r="AX88" s="90"/>
      <c r="AY88" s="75"/>
      <c r="BK88" s="5"/>
      <c r="BQ88" s="1"/>
    </row>
    <row r="89" spans="2:69" ht="15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75"/>
      <c r="AP89" s="75"/>
      <c r="AQ89" s="75"/>
      <c r="AR89" s="75"/>
      <c r="AS89" s="75"/>
      <c r="AT89" s="86"/>
      <c r="AU89" s="86"/>
      <c r="AV89" s="75"/>
      <c r="AW89" s="75"/>
      <c r="AX89" s="90"/>
      <c r="AY89" s="75"/>
      <c r="BQ89" s="1"/>
    </row>
    <row r="90" spans="2:69" ht="15">
      <c r="B90" s="85" t="s">
        <v>31</v>
      </c>
      <c r="C90" s="85"/>
      <c r="D90" s="85"/>
      <c r="E90" s="85"/>
      <c r="F90" s="85"/>
      <c r="G90" s="85"/>
      <c r="H90" s="85"/>
      <c r="I90" s="85"/>
      <c r="J90" s="85"/>
      <c r="K90" s="85"/>
      <c r="L90" s="85" t="s">
        <v>29</v>
      </c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75"/>
      <c r="AP90" s="75"/>
      <c r="AQ90" s="75"/>
      <c r="AR90" s="75"/>
      <c r="AS90" s="75"/>
      <c r="AT90" s="86"/>
      <c r="AU90" s="86"/>
      <c r="AV90" s="75"/>
      <c r="AW90" s="75"/>
      <c r="AX90" s="90"/>
      <c r="AY90" s="75"/>
      <c r="BQ90" s="1"/>
    </row>
    <row r="91" spans="2:69" ht="11.25">
      <c r="B91" s="75"/>
      <c r="C91" s="75"/>
      <c r="D91" s="75"/>
      <c r="E91" s="75"/>
      <c r="F91" s="75" t="s">
        <v>30</v>
      </c>
      <c r="G91" s="75"/>
      <c r="H91" s="75"/>
      <c r="I91" s="75"/>
      <c r="J91" s="75"/>
      <c r="K91" s="75"/>
      <c r="L91" s="75"/>
      <c r="M91" s="75"/>
      <c r="N91" s="75"/>
      <c r="O91" s="75" t="s">
        <v>201</v>
      </c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86"/>
      <c r="AU91" s="86"/>
      <c r="AV91" s="75"/>
      <c r="AW91" s="75"/>
      <c r="AX91" s="90"/>
      <c r="AY91" s="75"/>
      <c r="BQ91" s="1"/>
    </row>
    <row r="92" spans="2:69" ht="15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75"/>
      <c r="AP92" s="75"/>
      <c r="AQ92" s="75"/>
      <c r="AR92" s="75"/>
      <c r="AS92" s="75"/>
      <c r="AT92" s="86"/>
      <c r="AU92" s="86"/>
      <c r="AV92" s="75"/>
      <c r="AW92" s="75"/>
      <c r="AX92" s="90"/>
      <c r="AY92" s="75"/>
      <c r="BK92" s="8"/>
      <c r="BQ92" s="1"/>
    </row>
    <row r="93" spans="2:94" ht="14.25">
      <c r="B93" s="87" t="s">
        <v>58</v>
      </c>
      <c r="C93" s="87"/>
      <c r="D93" s="88"/>
      <c r="E93" s="88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89"/>
      <c r="AJ93" s="74"/>
      <c r="AK93" s="74"/>
      <c r="AL93" s="74"/>
      <c r="AM93" s="74"/>
      <c r="AN93" s="74"/>
      <c r="AO93" s="74"/>
      <c r="AP93" s="74"/>
      <c r="AQ93" s="74"/>
      <c r="AR93" s="74"/>
      <c r="AS93" s="89"/>
      <c r="AT93" s="89"/>
      <c r="AU93" s="74"/>
      <c r="AV93" s="89"/>
      <c r="AW93" s="112"/>
      <c r="AX93" s="112"/>
      <c r="AY93" s="74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</row>
    <row r="94" spans="2:94" ht="14.25">
      <c r="B94" s="50"/>
      <c r="C94" s="50"/>
      <c r="D94" s="50" t="s">
        <v>177</v>
      </c>
      <c r="E94" s="4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48"/>
      <c r="AB94" s="48"/>
      <c r="AC94" s="48"/>
      <c r="AD94" s="48"/>
      <c r="AE94" s="48"/>
      <c r="AF94" s="48"/>
      <c r="AG94" s="48"/>
      <c r="AH94" s="48"/>
      <c r="AI94" s="49"/>
      <c r="AJ94" s="48"/>
      <c r="AK94" s="48"/>
      <c r="AL94" s="48"/>
      <c r="AM94" s="48"/>
      <c r="AN94" s="48"/>
      <c r="AO94" s="48"/>
      <c r="AP94" s="48"/>
      <c r="AQ94" s="48"/>
      <c r="AR94" s="48"/>
      <c r="AS94" s="49"/>
      <c r="AT94" s="49"/>
      <c r="AU94" s="48"/>
      <c r="AV94" s="49"/>
      <c r="AW94" s="113"/>
      <c r="AX94" s="113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</row>
    <row r="95" spans="2:94" ht="14.25">
      <c r="B95" s="48"/>
      <c r="C95" s="50"/>
      <c r="D95" s="50" t="s">
        <v>178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9"/>
      <c r="AJ95" s="48"/>
      <c r="AK95" s="48"/>
      <c r="AL95" s="48"/>
      <c r="AM95" s="48"/>
      <c r="AN95" s="48"/>
      <c r="AO95" s="48"/>
      <c r="AP95" s="48"/>
      <c r="AQ95" s="48"/>
      <c r="AR95" s="48"/>
      <c r="AS95" s="49"/>
      <c r="AT95" s="49"/>
      <c r="AU95" s="48"/>
      <c r="AV95" s="49"/>
      <c r="AW95" s="113"/>
      <c r="AX95" s="113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</row>
    <row r="96" spans="2:69" ht="15">
      <c r="B96" s="46"/>
      <c r="C96" s="46"/>
      <c r="D96" s="200" t="s">
        <v>207</v>
      </c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162"/>
      <c r="AJ96" s="45"/>
      <c r="AK96" s="45"/>
      <c r="AL96" s="45"/>
      <c r="AM96" s="45"/>
      <c r="AS96" s="27"/>
      <c r="AU96" s="1"/>
      <c r="AV96" s="27"/>
      <c r="AW96" s="70"/>
      <c r="BQ96" s="1"/>
    </row>
    <row r="97" spans="2:69" ht="15">
      <c r="B97" s="45"/>
      <c r="C97" s="46"/>
      <c r="D97" s="46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162"/>
      <c r="AJ97" s="45"/>
      <c r="AK97" s="45"/>
      <c r="AL97" s="45"/>
      <c r="AM97" s="45"/>
      <c r="AS97" s="27"/>
      <c r="AU97" s="1"/>
      <c r="AV97" s="27"/>
      <c r="AW97" s="70"/>
      <c r="BQ97" s="1"/>
    </row>
    <row r="98" spans="2:69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162"/>
      <c r="AJ98" s="45"/>
      <c r="AK98" s="45"/>
      <c r="AL98" s="45"/>
      <c r="AM98" s="45"/>
      <c r="AS98" s="27"/>
      <c r="AU98" s="1"/>
      <c r="AV98" s="27"/>
      <c r="AW98" s="70"/>
      <c r="BQ98" s="1"/>
    </row>
    <row r="99" spans="2:49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S99" s="27"/>
      <c r="AU99" s="1"/>
      <c r="AV99" s="27"/>
      <c r="AW99" s="70"/>
    </row>
  </sheetData>
  <sheetProtection password="92FD" sheet="1" formatCells="0" formatColumns="0" formatRows="0" autoFilter="0"/>
  <protectedRanges>
    <protectedRange password="92FD" sqref="BJ9:CR11 AZ9:AZ11 BA1:CS8 BB82:BI83 BA81:BI81 BA82:BA85 AZ12:CR74 BB85:BI85 BJ81:CP85 BA99:CP65536 AZ80:CP80 CQ75:CS65536 AD86:BP92 AX93:BP98" name="Лена1"/>
    <protectedRange password="92FD" sqref="V98:Z98 AA93:AW98" name="Лена1_1"/>
  </protectedRanges>
  <mergeCells count="60">
    <mergeCell ref="D96:W96"/>
    <mergeCell ref="X9:X11"/>
    <mergeCell ref="Y9:Y11"/>
    <mergeCell ref="Z9:AA9"/>
    <mergeCell ref="Z10:Z11"/>
    <mergeCell ref="AA10:AA11"/>
    <mergeCell ref="T10:U10"/>
    <mergeCell ref="V10:W10"/>
    <mergeCell ref="AU2:AW2"/>
    <mergeCell ref="AD10:AE10"/>
    <mergeCell ref="A2:AK2"/>
    <mergeCell ref="K3:V3"/>
    <mergeCell ref="B9:B11"/>
    <mergeCell ref="AS10:AS11"/>
    <mergeCell ref="G9:G11"/>
    <mergeCell ref="AB9:AE9"/>
    <mergeCell ref="M9:M11"/>
    <mergeCell ref="O9:O11"/>
    <mergeCell ref="AM10:AM11"/>
    <mergeCell ref="K9:K11"/>
    <mergeCell ref="AB10:AC10"/>
    <mergeCell ref="S10:S11"/>
    <mergeCell ref="AW9:AW11"/>
    <mergeCell ref="P9:P11"/>
    <mergeCell ref="Q9:Q11"/>
    <mergeCell ref="B81:E81"/>
    <mergeCell ref="H9:H11"/>
    <mergeCell ref="R9:W9"/>
    <mergeCell ref="R10:R11"/>
    <mergeCell ref="AL9:AL11"/>
    <mergeCell ref="L9:L11"/>
    <mergeCell ref="F9:F11"/>
    <mergeCell ref="AX9:AX11"/>
    <mergeCell ref="AO10:AQ10"/>
    <mergeCell ref="AU9:AU11"/>
    <mergeCell ref="N9:N11"/>
    <mergeCell ref="J9:J11"/>
    <mergeCell ref="AS9:AT9"/>
    <mergeCell ref="AV9:AV11"/>
    <mergeCell ref="AT10:AT11"/>
    <mergeCell ref="AK9:AK11"/>
    <mergeCell ref="AM9:AQ9"/>
    <mergeCell ref="BI9:BI11"/>
    <mergeCell ref="BA10:BA11"/>
    <mergeCell ref="BB10:BB11"/>
    <mergeCell ref="BC10:BE10"/>
    <mergeCell ref="BG10:BG11"/>
    <mergeCell ref="BF9:BF11"/>
    <mergeCell ref="BH10:BH11"/>
    <mergeCell ref="BG9:BH9"/>
    <mergeCell ref="A9:A11"/>
    <mergeCell ref="F7:G7"/>
    <mergeCell ref="BA9:BE9"/>
    <mergeCell ref="AN10:AN11"/>
    <mergeCell ref="C9:E11"/>
    <mergeCell ref="AF9:AI10"/>
    <mergeCell ref="AJ9:AJ11"/>
    <mergeCell ref="J7:S7"/>
    <mergeCell ref="I9:I11"/>
    <mergeCell ref="AR9:AR11"/>
  </mergeCells>
  <conditionalFormatting sqref="BF81:BI81 BF13:BI79">
    <cfRule type="expression" priority="15" dxfId="9" stopIfTrue="1">
      <formula>(AR13&gt;BF13)</formula>
    </cfRule>
  </conditionalFormatting>
  <conditionalFormatting sqref="BA81:BA82 BA13:BA79">
    <cfRule type="expression" priority="16" dxfId="9" stopIfTrue="1">
      <formula>(AM13+20&lt;BA13)</formula>
    </cfRule>
  </conditionalFormatting>
  <conditionalFormatting sqref="AU80:AX80 AU13:AU79">
    <cfRule type="expression" priority="17" dxfId="9" stopIfTrue="1">
      <formula>($AO13+$AQ13+$AP13&gt;0.5)+($AU13&lt;&gt;$AN13+$AO13+$AP13+$AQ13)+($AN13&lt;1)*($AO13+$AP13&gt;0)</formula>
    </cfRule>
  </conditionalFormatting>
  <conditionalFormatting sqref="BF82:BI82">
    <cfRule type="expression" priority="18" dxfId="9" stopIfTrue="1">
      <formula>(AR84&gt;BF82)</formula>
    </cfRule>
  </conditionalFormatting>
  <conditionalFormatting sqref="BB81:BD81 BB14:BD74 BB13:BC79">
    <cfRule type="expression" priority="19" dxfId="9" stopIfTrue="1">
      <formula>(AN13&gt;BB13)</formula>
    </cfRule>
  </conditionalFormatting>
  <conditionalFormatting sqref="BB82:BD82">
    <cfRule type="expression" priority="23" dxfId="9" stopIfTrue="1">
      <formula>(AN84&gt;BB82)</formula>
    </cfRule>
  </conditionalFormatting>
  <conditionalFormatting sqref="AS13:AS80">
    <cfRule type="expression" priority="12" dxfId="0">
      <formula>($AL13-$AM13&lt;$AS13)</formula>
    </cfRule>
  </conditionalFormatting>
  <conditionalFormatting sqref="J34:K79">
    <cfRule type="expression" priority="11" dxfId="0" stopIfTrue="1">
      <formula>($A34="асистент")*($J34&gt;0)</formula>
    </cfRule>
  </conditionalFormatting>
  <conditionalFormatting sqref="J80:K80">
    <cfRule type="expression" priority="44" dxfId="0" stopIfTrue="1">
      <formula>($A75="асистент")*($J80&gt;0)</formula>
    </cfRule>
  </conditionalFormatting>
  <conditionalFormatting sqref="J34:K79 J13:AK13">
    <cfRule type="expression" priority="9" dxfId="1" stopIfTrue="1">
      <formula>(J13&gt;300)</formula>
    </cfRule>
  </conditionalFormatting>
  <conditionalFormatting sqref="AB34:AE79">
    <cfRule type="expression" priority="6" dxfId="0" stopIfTrue="1">
      <formula>($A34="асистент")*(AB34&gt;0)</formula>
    </cfRule>
  </conditionalFormatting>
  <conditionalFormatting sqref="AB14:AE79">
    <cfRule type="expression" priority="5" dxfId="1" stopIfTrue="1">
      <formula>(AB14&gt;250)</formula>
    </cfRule>
  </conditionalFormatting>
  <conditionalFormatting sqref="J14:K33 J13:AK13">
    <cfRule type="expression" priority="4" dxfId="0" stopIfTrue="1">
      <formula>(($A13="асистент")+($A13="викладач"))*($J13&gt;0)</formula>
    </cfRule>
  </conditionalFormatting>
  <conditionalFormatting sqref="J14:K33">
    <cfRule type="expression" priority="3" dxfId="1" stopIfTrue="1">
      <formula>(J14&gt;300)</formula>
    </cfRule>
  </conditionalFormatting>
  <conditionalFormatting sqref="AB14:AE33">
    <cfRule type="expression" priority="2" dxfId="0" stopIfTrue="1">
      <formula>(($A14="асистент")+($A14="викладач"))*(AB14&gt;0)</formula>
    </cfRule>
  </conditionalFormatting>
  <dataValidations count="6">
    <dataValidation type="list" allowBlank="1" showErrorMessage="1" sqref="A13:A79">
      <formula1>OFFSET(vk_d,0,0,,1)</formula1>
    </dataValidation>
    <dataValidation type="list" allowBlank="1" showInputMessage="1" showErrorMessage="1" sqref="J7">
      <formula1>kaf</formula1>
    </dataValidation>
    <dataValidation type="list" allowBlank="1" showInputMessage="1" showErrorMessage="1" sqref="F7">
      <formula1>kafedra</formula1>
    </dataValidation>
    <dataValidation type="list" allowBlank="1" showInputMessage="1" showErrorMessage="1" sqref="CM13:CM79">
      <formula1>sluzhb</formula1>
    </dataValidation>
    <dataValidation type="whole" allowBlank="1" showInputMessage="1" showErrorMessage="1" sqref="AT13:AT79">
      <formula1>0</formula1>
      <formula2>0</formula2>
    </dataValidation>
    <dataValidation type="list" allowBlank="1" showInputMessage="1" showErrorMessage="1" sqref="AX13:AX79">
      <formula1>"штат,сумісництво"</formula1>
    </dataValidation>
  </dataValidations>
  <printOptions/>
  <pageMargins left="0.1968503937007874" right="0.1968503937007874" top="0.3937007874015748" bottom="0.3937007874015748" header="0.5118110236220472" footer="0.5118110236220472"/>
  <pageSetup blackAndWhite="1"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86"/>
  <sheetViews>
    <sheetView zoomScalePageLayoutView="0" workbookViewId="0" topLeftCell="K192">
      <selection activeCell="E11" sqref="E11"/>
    </sheetView>
  </sheetViews>
  <sheetFormatPr defaultColWidth="9.00390625" defaultRowHeight="12.75" outlineLevelRow="1" outlineLevelCol="1"/>
  <cols>
    <col min="1" max="1" width="42.125" style="0" hidden="1" customWidth="1" outlineLevel="1"/>
    <col min="2" max="5" width="9.125" style="0" hidden="1" customWidth="1" outlineLevel="1"/>
    <col min="6" max="6" width="45.875" style="0" hidden="1" customWidth="1" outlineLevel="1"/>
    <col min="7" max="10" width="9.125" style="0" hidden="1" customWidth="1" outlineLevel="1"/>
    <col min="11" max="11" width="9.125" style="0" customWidth="1" collapsed="1"/>
  </cols>
  <sheetData>
    <row r="1" ht="12.75" hidden="1" outlineLevel="1"/>
    <row r="2" ht="12.75" hidden="1" outlineLevel="1"/>
    <row r="3" ht="12.75" hidden="1" outlineLevel="1"/>
    <row r="4" ht="12.75" hidden="1" outlineLevel="1">
      <c r="A4" t="s">
        <v>56</v>
      </c>
    </row>
    <row r="5" ht="12.75" hidden="1" outlineLevel="1">
      <c r="A5" t="s">
        <v>57</v>
      </c>
    </row>
    <row r="6" ht="12.75" hidden="1" outlineLevel="1"/>
    <row r="7" ht="12.75" hidden="1" outlineLevel="1">
      <c r="A7" t="s">
        <v>61</v>
      </c>
    </row>
    <row r="8" ht="12.75" hidden="1" outlineLevel="1">
      <c r="A8" t="s">
        <v>62</v>
      </c>
    </row>
    <row r="9" ht="13.5" hidden="1" outlineLevel="1" thickBot="1"/>
    <row r="10" spans="1:4" ht="30.75" hidden="1" outlineLevel="1">
      <c r="A10" s="216" t="s">
        <v>44</v>
      </c>
      <c r="B10" s="9" t="s">
        <v>45</v>
      </c>
      <c r="C10" s="9" t="s">
        <v>47</v>
      </c>
      <c r="D10" s="9" t="s">
        <v>48</v>
      </c>
    </row>
    <row r="11" spans="1:4" ht="47.25" hidden="1" outlineLevel="1" thickBot="1">
      <c r="A11" s="217"/>
      <c r="B11" s="10" t="s">
        <v>46</v>
      </c>
      <c r="C11" s="10" t="s">
        <v>46</v>
      </c>
      <c r="D11" s="10" t="s">
        <v>49</v>
      </c>
    </row>
    <row r="12" spans="1:10" ht="18.75" hidden="1" outlineLevel="1" thickBot="1">
      <c r="A12" s="11"/>
      <c r="B12" s="12">
        <v>0</v>
      </c>
      <c r="C12" s="12">
        <v>0</v>
      </c>
      <c r="D12" s="12">
        <v>0</v>
      </c>
      <c r="E12" t="s">
        <v>52</v>
      </c>
      <c r="F12" s="11"/>
      <c r="G12" s="12">
        <v>0</v>
      </c>
      <c r="H12" s="12">
        <v>0</v>
      </c>
      <c r="I12" s="12">
        <v>0</v>
      </c>
      <c r="J12" t="s">
        <v>53</v>
      </c>
    </row>
    <row r="13" spans="1:10" ht="18.75" hidden="1" outlineLevel="1" thickBot="1">
      <c r="A13" s="11" t="s">
        <v>209</v>
      </c>
      <c r="B13" s="12">
        <v>450</v>
      </c>
      <c r="C13" s="12">
        <v>450</v>
      </c>
      <c r="D13" s="12">
        <v>450</v>
      </c>
      <c r="E13" t="s">
        <v>52</v>
      </c>
      <c r="F13" s="11" t="s">
        <v>209</v>
      </c>
      <c r="G13" s="12">
        <v>450</v>
      </c>
      <c r="H13" s="12">
        <v>450</v>
      </c>
      <c r="I13" s="12">
        <v>450</v>
      </c>
      <c r="J13" t="s">
        <v>53</v>
      </c>
    </row>
    <row r="14" spans="1:10" ht="18.75" hidden="1" outlineLevel="1" thickBot="1">
      <c r="A14" s="11" t="s">
        <v>210</v>
      </c>
      <c r="B14" s="12">
        <v>500</v>
      </c>
      <c r="C14" s="12">
        <v>500</v>
      </c>
      <c r="D14" s="12">
        <v>500</v>
      </c>
      <c r="E14" t="s">
        <v>52</v>
      </c>
      <c r="F14" s="11" t="s">
        <v>210</v>
      </c>
      <c r="G14" s="12">
        <v>500</v>
      </c>
      <c r="H14" s="12">
        <v>500</v>
      </c>
      <c r="I14" s="12">
        <v>500</v>
      </c>
      <c r="J14" t="s">
        <v>53</v>
      </c>
    </row>
    <row r="15" spans="1:10" ht="18.75" hidden="1" outlineLevel="1" thickBot="1">
      <c r="A15" s="11" t="s">
        <v>50</v>
      </c>
      <c r="B15" s="12">
        <v>530</v>
      </c>
      <c r="C15" s="12">
        <v>530</v>
      </c>
      <c r="D15" s="12">
        <v>530</v>
      </c>
      <c r="E15" t="s">
        <v>52</v>
      </c>
      <c r="F15" s="11" t="s">
        <v>50</v>
      </c>
      <c r="G15" s="12">
        <v>530</v>
      </c>
      <c r="H15" s="12">
        <v>530</v>
      </c>
      <c r="I15" s="12">
        <v>530</v>
      </c>
      <c r="J15" t="s">
        <v>53</v>
      </c>
    </row>
    <row r="16" spans="1:10" ht="18.75" hidden="1" outlineLevel="1" thickBot="1">
      <c r="A16" s="11" t="s">
        <v>51</v>
      </c>
      <c r="B16" s="12">
        <v>550</v>
      </c>
      <c r="C16" s="12">
        <v>550</v>
      </c>
      <c r="D16" s="12">
        <v>550</v>
      </c>
      <c r="E16" t="s">
        <v>52</v>
      </c>
      <c r="F16" s="11" t="s">
        <v>51</v>
      </c>
      <c r="G16" s="12">
        <v>550</v>
      </c>
      <c r="H16" s="12">
        <v>550</v>
      </c>
      <c r="I16" s="12">
        <v>550</v>
      </c>
      <c r="J16" t="s">
        <v>53</v>
      </c>
    </row>
    <row r="17" spans="1:10" ht="18.75" hidden="1" outlineLevel="1" thickBot="1">
      <c r="A17" s="11" t="s">
        <v>211</v>
      </c>
      <c r="B17" s="12">
        <v>580</v>
      </c>
      <c r="C17" s="12">
        <v>580</v>
      </c>
      <c r="D17" s="12">
        <v>580</v>
      </c>
      <c r="E17" t="s">
        <v>52</v>
      </c>
      <c r="F17" s="11" t="s">
        <v>211</v>
      </c>
      <c r="G17" s="12">
        <v>580</v>
      </c>
      <c r="H17" s="12">
        <v>580</v>
      </c>
      <c r="I17" s="12">
        <v>580</v>
      </c>
      <c r="J17" t="s">
        <v>53</v>
      </c>
    </row>
    <row r="18" spans="1:10" ht="18.75" hidden="1" outlineLevel="1" thickBot="1">
      <c r="A18" s="11"/>
      <c r="B18" s="12"/>
      <c r="C18" s="12"/>
      <c r="D18" s="12"/>
      <c r="E18" t="s">
        <v>52</v>
      </c>
      <c r="F18" s="11"/>
      <c r="G18" s="12"/>
      <c r="H18" s="12"/>
      <c r="I18" s="12"/>
      <c r="J18" t="s">
        <v>53</v>
      </c>
    </row>
    <row r="19" spans="1:10" ht="18.75" hidden="1" outlineLevel="1" thickBot="1">
      <c r="A19" s="11">
        <v>0</v>
      </c>
      <c r="B19" s="12">
        <v>0</v>
      </c>
      <c r="C19" s="12">
        <v>0</v>
      </c>
      <c r="D19" s="12">
        <v>0</v>
      </c>
      <c r="E19" t="s">
        <v>52</v>
      </c>
      <c r="F19" s="11">
        <v>0</v>
      </c>
      <c r="G19" s="12">
        <v>0</v>
      </c>
      <c r="H19" s="12">
        <v>0</v>
      </c>
      <c r="I19" s="12">
        <v>0</v>
      </c>
      <c r="J19" t="s">
        <v>53</v>
      </c>
    </row>
    <row r="20" spans="1:10" ht="18.75" hidden="1" outlineLevel="1" thickBot="1">
      <c r="A20" s="11" t="s">
        <v>54</v>
      </c>
      <c r="B20" s="12">
        <v>0</v>
      </c>
      <c r="C20" s="12">
        <v>0</v>
      </c>
      <c r="D20" s="12">
        <v>0</v>
      </c>
      <c r="E20" t="s">
        <v>52</v>
      </c>
      <c r="F20" s="11" t="s">
        <v>54</v>
      </c>
      <c r="G20" s="12">
        <v>0</v>
      </c>
      <c r="H20" s="12">
        <v>0</v>
      </c>
      <c r="I20" s="12">
        <v>0</v>
      </c>
      <c r="J20" t="s">
        <v>53</v>
      </c>
    </row>
    <row r="21" spans="1:10" ht="18.75" hidden="1" outlineLevel="1" thickBot="1">
      <c r="A21" s="11" t="s">
        <v>55</v>
      </c>
      <c r="B21" s="12">
        <v>0</v>
      </c>
      <c r="C21" s="12">
        <v>0</v>
      </c>
      <c r="D21" s="12">
        <v>0</v>
      </c>
      <c r="E21" t="s">
        <v>52</v>
      </c>
      <c r="F21" s="11" t="s">
        <v>55</v>
      </c>
      <c r="G21" s="12">
        <v>0</v>
      </c>
      <c r="H21" s="12">
        <v>0</v>
      </c>
      <c r="I21" s="12">
        <v>0</v>
      </c>
      <c r="J21" t="s">
        <v>53</v>
      </c>
    </row>
    <row r="22" ht="12.75" hidden="1" outlineLevel="1"/>
    <row r="23" ht="12.75" hidden="1" outlineLevel="1"/>
    <row r="24" ht="12.75" hidden="1" outlineLevel="1"/>
    <row r="25" ht="12.75" hidden="1" outlineLevel="1"/>
    <row r="26" spans="1:6" ht="13.5" hidden="1" outlineLevel="1">
      <c r="A26" s="13"/>
      <c r="B26" s="13"/>
      <c r="C26" s="13"/>
      <c r="D26" s="16"/>
      <c r="E26" s="17"/>
      <c r="F26" s="13" t="s">
        <v>136</v>
      </c>
    </row>
    <row r="27" spans="1:6" ht="13.5" hidden="1" outlineLevel="1">
      <c r="A27" s="14"/>
      <c r="B27" s="15"/>
      <c r="C27" s="15"/>
      <c r="D27" s="16">
        <v>1</v>
      </c>
      <c r="E27" s="17" t="s">
        <v>212</v>
      </c>
      <c r="F27" s="24"/>
    </row>
    <row r="28" spans="1:6" ht="13.5" hidden="1" outlineLevel="1">
      <c r="A28" s="14"/>
      <c r="B28" s="15"/>
      <c r="C28" s="15"/>
      <c r="D28" s="16">
        <v>2</v>
      </c>
      <c r="E28" s="19" t="s">
        <v>213</v>
      </c>
      <c r="F28" s="24"/>
    </row>
    <row r="29" spans="1:6" ht="13.5" hidden="1" outlineLevel="1">
      <c r="A29" s="14"/>
      <c r="B29" s="15"/>
      <c r="C29" s="15"/>
      <c r="D29" s="16">
        <v>3</v>
      </c>
      <c r="E29" s="118" t="s">
        <v>214</v>
      </c>
      <c r="F29" s="24"/>
    </row>
    <row r="30" spans="1:6" ht="13.5" hidden="1" outlineLevel="1">
      <c r="A30" s="14"/>
      <c r="B30" s="15"/>
      <c r="C30" s="15"/>
      <c r="D30" s="16">
        <v>4</v>
      </c>
      <c r="E30" s="17" t="s">
        <v>215</v>
      </c>
      <c r="F30" s="24"/>
    </row>
    <row r="31" spans="1:6" ht="13.5" hidden="1" outlineLevel="1">
      <c r="A31" s="14"/>
      <c r="B31" s="15"/>
      <c r="C31" s="15"/>
      <c r="D31" s="16">
        <v>5</v>
      </c>
      <c r="E31" s="17" t="s">
        <v>216</v>
      </c>
      <c r="F31" s="24"/>
    </row>
    <row r="32" spans="1:6" ht="13.5" hidden="1" outlineLevel="1">
      <c r="A32" s="14"/>
      <c r="B32" s="15"/>
      <c r="C32" s="15"/>
      <c r="D32" s="16">
        <v>6</v>
      </c>
      <c r="E32" s="17" t="s">
        <v>217</v>
      </c>
      <c r="F32" s="24"/>
    </row>
    <row r="33" spans="1:6" ht="13.5" hidden="1" outlineLevel="1">
      <c r="A33" s="14"/>
      <c r="B33" s="15"/>
      <c r="C33" s="15"/>
      <c r="D33" s="16">
        <v>7</v>
      </c>
      <c r="E33" s="17" t="s">
        <v>218</v>
      </c>
      <c r="F33" s="24"/>
    </row>
    <row r="34" spans="1:6" ht="13.5" hidden="1" outlineLevel="1">
      <c r="A34" s="14"/>
      <c r="B34" s="15"/>
      <c r="C34" s="15"/>
      <c r="D34" s="16">
        <v>8</v>
      </c>
      <c r="E34" s="17" t="s">
        <v>219</v>
      </c>
      <c r="F34" s="24"/>
    </row>
    <row r="35" spans="1:6" ht="12.75" hidden="1" outlineLevel="1">
      <c r="A35" s="14"/>
      <c r="B35" s="15"/>
      <c r="C35" s="15"/>
      <c r="D35" s="16">
        <v>9</v>
      </c>
      <c r="E35" s="20" t="s">
        <v>220</v>
      </c>
      <c r="F35" s="24"/>
    </row>
    <row r="36" spans="1:6" ht="13.5" hidden="1" outlineLevel="1">
      <c r="A36" s="14"/>
      <c r="B36" s="15"/>
      <c r="C36" s="15"/>
      <c r="D36" s="16">
        <v>10</v>
      </c>
      <c r="E36" s="17" t="s">
        <v>221</v>
      </c>
      <c r="F36" s="24"/>
    </row>
    <row r="37" spans="1:6" ht="13.5" hidden="1" outlineLevel="1">
      <c r="A37" s="14"/>
      <c r="B37" s="15"/>
      <c r="C37" s="15"/>
      <c r="D37" s="16">
        <v>11</v>
      </c>
      <c r="E37" s="17" t="s">
        <v>222</v>
      </c>
      <c r="F37" s="24"/>
    </row>
    <row r="38" spans="1:6" ht="13.5" hidden="1" outlineLevel="1">
      <c r="A38" s="14"/>
      <c r="B38" s="15"/>
      <c r="C38" s="15"/>
      <c r="D38" s="16">
        <v>12</v>
      </c>
      <c r="E38" s="17" t="s">
        <v>223</v>
      </c>
      <c r="F38" s="24"/>
    </row>
    <row r="39" spans="1:6" ht="13.5" hidden="1" outlineLevel="1">
      <c r="A39" s="14"/>
      <c r="B39" s="15"/>
      <c r="C39" s="15"/>
      <c r="D39" s="16">
        <v>13</v>
      </c>
      <c r="E39" s="17" t="s">
        <v>137</v>
      </c>
      <c r="F39" s="24"/>
    </row>
    <row r="40" spans="1:6" ht="13.5" hidden="1" outlineLevel="1">
      <c r="A40" s="218"/>
      <c r="B40" s="214"/>
      <c r="C40" s="205"/>
      <c r="D40" s="16">
        <v>14</v>
      </c>
      <c r="E40" s="17" t="s">
        <v>224</v>
      </c>
      <c r="F40" s="18"/>
    </row>
    <row r="41" spans="1:6" ht="13.5" hidden="1" outlineLevel="1">
      <c r="A41" s="218"/>
      <c r="B41" s="215"/>
      <c r="C41" s="205"/>
      <c r="D41" s="16">
        <v>15</v>
      </c>
      <c r="E41" s="17" t="s">
        <v>225</v>
      </c>
      <c r="F41" s="18"/>
    </row>
    <row r="42" spans="1:6" ht="13.5" hidden="1" outlineLevel="1">
      <c r="A42" s="218"/>
      <c r="B42" s="215"/>
      <c r="C42" s="205"/>
      <c r="D42" s="16">
        <v>16</v>
      </c>
      <c r="E42" s="17" t="s">
        <v>226</v>
      </c>
      <c r="F42" s="18"/>
    </row>
    <row r="43" spans="1:6" ht="12.75" hidden="1" outlineLevel="1">
      <c r="A43" s="218"/>
      <c r="B43" s="215"/>
      <c r="C43" s="205"/>
      <c r="D43" s="16">
        <v>17</v>
      </c>
      <c r="E43" s="20" t="s">
        <v>227</v>
      </c>
      <c r="F43" s="18"/>
    </row>
    <row r="44" spans="1:6" ht="12.75" hidden="1" outlineLevel="1">
      <c r="A44" s="218"/>
      <c r="B44" s="215"/>
      <c r="C44" s="205"/>
      <c r="D44" s="16">
        <v>18</v>
      </c>
      <c r="E44" s="20" t="s">
        <v>228</v>
      </c>
      <c r="F44" s="18"/>
    </row>
    <row r="45" spans="1:6" ht="13.5" hidden="1" outlineLevel="1">
      <c r="A45" s="218"/>
      <c r="B45" s="215"/>
      <c r="C45" s="205"/>
      <c r="D45" s="16">
        <v>19</v>
      </c>
      <c r="E45" s="163" t="s">
        <v>229</v>
      </c>
      <c r="F45" s="18"/>
    </row>
    <row r="46" spans="1:6" ht="13.5" hidden="1" outlineLevel="1">
      <c r="A46" s="218"/>
      <c r="B46" s="215"/>
      <c r="C46" s="205"/>
      <c r="D46" s="16">
        <v>20</v>
      </c>
      <c r="E46" s="118" t="s">
        <v>230</v>
      </c>
      <c r="F46" s="18"/>
    </row>
    <row r="47" spans="1:6" ht="13.5" hidden="1" outlineLevel="1">
      <c r="A47" s="218"/>
      <c r="B47" s="215"/>
      <c r="C47" s="205"/>
      <c r="D47" s="16">
        <v>21</v>
      </c>
      <c r="E47" s="21" t="s">
        <v>231</v>
      </c>
      <c r="F47" s="18"/>
    </row>
    <row r="48" spans="1:6" ht="13.5" hidden="1" outlineLevel="1">
      <c r="A48" s="218"/>
      <c r="B48" s="215"/>
      <c r="C48" s="205"/>
      <c r="D48" s="16">
        <v>22</v>
      </c>
      <c r="E48" s="118" t="s">
        <v>232</v>
      </c>
      <c r="F48" s="18"/>
    </row>
    <row r="49" spans="1:6" ht="12.75" hidden="1" outlineLevel="1">
      <c r="A49" s="218"/>
      <c r="B49" s="215"/>
      <c r="C49" s="205"/>
      <c r="D49" s="16">
        <v>23</v>
      </c>
      <c r="E49" s="20" t="s">
        <v>233</v>
      </c>
      <c r="F49" s="18"/>
    </row>
    <row r="50" spans="1:6" ht="12.75" hidden="1" outlineLevel="1">
      <c r="A50" s="218"/>
      <c r="B50" s="215"/>
      <c r="C50" s="205"/>
      <c r="D50" s="16">
        <v>24</v>
      </c>
      <c r="E50" s="20" t="s">
        <v>234</v>
      </c>
      <c r="F50" s="18"/>
    </row>
    <row r="51" spans="1:6" ht="13.5" hidden="1" outlineLevel="1">
      <c r="A51" s="218"/>
      <c r="B51" s="215"/>
      <c r="C51" s="205"/>
      <c r="D51" s="16">
        <v>25</v>
      </c>
      <c r="E51" s="17" t="s">
        <v>235</v>
      </c>
      <c r="F51" s="18"/>
    </row>
    <row r="52" spans="1:6" ht="13.5" hidden="1" outlineLevel="1">
      <c r="A52" s="218"/>
      <c r="B52" s="215"/>
      <c r="C52" s="205"/>
      <c r="D52" s="16">
        <v>26</v>
      </c>
      <c r="E52" s="17" t="s">
        <v>236</v>
      </c>
      <c r="F52" s="18"/>
    </row>
    <row r="53" spans="1:6" ht="13.5" hidden="1" outlineLevel="1">
      <c r="A53" s="212"/>
      <c r="B53" s="207"/>
      <c r="C53" s="209"/>
      <c r="D53" s="16">
        <v>27</v>
      </c>
      <c r="E53" s="17" t="s">
        <v>237</v>
      </c>
      <c r="F53" s="18"/>
    </row>
    <row r="54" spans="1:6" ht="13.5" hidden="1" outlineLevel="1">
      <c r="A54" s="212"/>
      <c r="B54" s="208"/>
      <c r="C54" s="210"/>
      <c r="D54" s="16">
        <v>28</v>
      </c>
      <c r="E54" s="17" t="s">
        <v>238</v>
      </c>
      <c r="F54" s="18"/>
    </row>
    <row r="55" spans="1:6" ht="13.5" hidden="1" outlineLevel="1">
      <c r="A55" s="213"/>
      <c r="B55" s="208"/>
      <c r="C55" s="210"/>
      <c r="D55" s="16">
        <v>29</v>
      </c>
      <c r="E55" s="17" t="s">
        <v>239</v>
      </c>
      <c r="F55" s="18"/>
    </row>
    <row r="56" spans="1:6" ht="13.5" hidden="1" outlineLevel="1">
      <c r="A56" s="213"/>
      <c r="B56" s="208"/>
      <c r="C56" s="210"/>
      <c r="D56" s="16">
        <v>30</v>
      </c>
      <c r="E56" s="19" t="s">
        <v>240</v>
      </c>
      <c r="F56" s="18"/>
    </row>
    <row r="57" spans="1:6" ht="13.5" hidden="1" outlineLevel="1">
      <c r="A57" s="213"/>
      <c r="B57" s="208"/>
      <c r="C57" s="211"/>
      <c r="D57" s="16">
        <v>31</v>
      </c>
      <c r="E57" s="21" t="s">
        <v>172</v>
      </c>
      <c r="F57" s="18"/>
    </row>
    <row r="58" spans="1:6" ht="13.5" hidden="1" outlineLevel="1">
      <c r="A58" s="213"/>
      <c r="B58" s="207"/>
      <c r="C58" s="205"/>
      <c r="D58" s="16">
        <v>32</v>
      </c>
      <c r="E58" s="21" t="s">
        <v>173</v>
      </c>
      <c r="F58" s="18"/>
    </row>
    <row r="59" spans="1:6" ht="13.5" hidden="1" outlineLevel="1">
      <c r="A59" s="213"/>
      <c r="B59" s="208"/>
      <c r="C59" s="205"/>
      <c r="D59" s="16">
        <v>33</v>
      </c>
      <c r="E59" s="21" t="s">
        <v>241</v>
      </c>
      <c r="F59" s="18"/>
    </row>
    <row r="60" spans="1:6" ht="13.5" hidden="1" outlineLevel="1">
      <c r="A60" s="213"/>
      <c r="B60" s="208"/>
      <c r="C60" s="205"/>
      <c r="D60" s="16">
        <v>34</v>
      </c>
      <c r="E60" s="21" t="s">
        <v>174</v>
      </c>
      <c r="F60" s="18"/>
    </row>
    <row r="61" spans="1:6" ht="12.75" hidden="1" outlineLevel="1">
      <c r="A61" s="206"/>
      <c r="B61" s="214"/>
      <c r="C61" s="209"/>
      <c r="D61" s="16">
        <v>35</v>
      </c>
      <c r="E61" s="125" t="s">
        <v>242</v>
      </c>
      <c r="F61" s="18"/>
    </row>
    <row r="62" spans="1:6" ht="12.75" hidden="1" outlineLevel="1">
      <c r="A62" s="206"/>
      <c r="B62" s="215"/>
      <c r="C62" s="210"/>
      <c r="D62" s="16">
        <v>36</v>
      </c>
      <c r="E62" s="129" t="s">
        <v>243</v>
      </c>
      <c r="F62" s="18"/>
    </row>
    <row r="63" spans="1:6" ht="13.5" hidden="1" outlineLevel="1">
      <c r="A63" s="206"/>
      <c r="B63" s="215"/>
      <c r="C63" s="210"/>
      <c r="D63" s="16">
        <v>37</v>
      </c>
      <c r="E63" s="21" t="s">
        <v>244</v>
      </c>
      <c r="F63" s="18"/>
    </row>
    <row r="64" spans="1:6" ht="13.5" hidden="1" outlineLevel="1">
      <c r="A64" s="206"/>
      <c r="B64" s="215"/>
      <c r="C64" s="210"/>
      <c r="D64" s="16">
        <v>38</v>
      </c>
      <c r="E64" s="21" t="s">
        <v>245</v>
      </c>
      <c r="F64" s="18"/>
    </row>
    <row r="65" spans="1:6" ht="12.75" hidden="1" outlineLevel="1">
      <c r="A65" s="206"/>
      <c r="B65" s="215"/>
      <c r="C65" s="211"/>
      <c r="D65" s="16">
        <v>39</v>
      </c>
      <c r="E65" s="22" t="s">
        <v>246</v>
      </c>
      <c r="F65" s="18"/>
    </row>
    <row r="66" spans="1:6" ht="12.75" hidden="1" outlineLevel="1">
      <c r="A66" s="206"/>
      <c r="B66" s="208"/>
      <c r="C66" s="209"/>
      <c r="D66" s="16">
        <v>40</v>
      </c>
      <c r="E66" s="20" t="s">
        <v>247</v>
      </c>
      <c r="F66" s="18"/>
    </row>
    <row r="67" spans="1:6" ht="12.75" hidden="1" outlineLevel="1">
      <c r="A67" s="206"/>
      <c r="B67" s="208"/>
      <c r="C67" s="210"/>
      <c r="D67" s="16">
        <v>41</v>
      </c>
      <c r="E67" s="22" t="s">
        <v>248</v>
      </c>
      <c r="F67" s="18"/>
    </row>
    <row r="68" spans="1:6" ht="13.5" hidden="1" outlineLevel="1">
      <c r="A68" s="206"/>
      <c r="B68" s="208"/>
      <c r="C68" s="210"/>
      <c r="D68" s="16">
        <v>42</v>
      </c>
      <c r="E68" s="17" t="s">
        <v>138</v>
      </c>
      <c r="F68" s="18"/>
    </row>
    <row r="69" spans="1:6" ht="13.5" hidden="1" outlineLevel="1">
      <c r="A69" s="206"/>
      <c r="B69" s="208"/>
      <c r="C69" s="210"/>
      <c r="D69" s="16">
        <v>43</v>
      </c>
      <c r="E69" s="17" t="s">
        <v>179</v>
      </c>
      <c r="F69" s="18"/>
    </row>
    <row r="70" spans="1:6" ht="13.5" hidden="1" outlineLevel="1">
      <c r="A70" s="206"/>
      <c r="B70" s="208"/>
      <c r="C70" s="211"/>
      <c r="D70" s="16">
        <v>44</v>
      </c>
      <c r="E70" s="125" t="s">
        <v>208</v>
      </c>
      <c r="F70" s="18"/>
    </row>
    <row r="71" spans="1:6" ht="13.5" hidden="1" outlineLevel="1">
      <c r="A71" s="206"/>
      <c r="B71" s="207"/>
      <c r="C71" s="205"/>
      <c r="D71" s="16">
        <v>45</v>
      </c>
      <c r="E71" s="17" t="s">
        <v>249</v>
      </c>
      <c r="F71" s="18"/>
    </row>
    <row r="72" spans="1:6" ht="13.5" hidden="1" outlineLevel="1">
      <c r="A72" s="206"/>
      <c r="B72" s="208"/>
      <c r="C72" s="205"/>
      <c r="D72" s="16">
        <v>46</v>
      </c>
      <c r="E72" s="17" t="s">
        <v>250</v>
      </c>
      <c r="F72" s="18"/>
    </row>
    <row r="73" spans="1:6" ht="12.75" hidden="1" outlineLevel="1">
      <c r="A73" s="206"/>
      <c r="B73" s="208"/>
      <c r="C73" s="205"/>
      <c r="D73" s="16">
        <v>47</v>
      </c>
      <c r="E73" s="125" t="s">
        <v>251</v>
      </c>
      <c r="F73" s="18"/>
    </row>
    <row r="74" spans="1:6" ht="12.75" hidden="1" outlineLevel="1">
      <c r="A74" s="206"/>
      <c r="B74" s="207"/>
      <c r="C74" s="205"/>
      <c r="D74" s="16">
        <v>48</v>
      </c>
      <c r="E74" s="20" t="s">
        <v>252</v>
      </c>
      <c r="F74" s="18"/>
    </row>
    <row r="75" spans="1:6" ht="13.5" hidden="1" outlineLevel="1">
      <c r="A75" s="206"/>
      <c r="B75" s="208"/>
      <c r="C75" s="205"/>
      <c r="D75" s="16">
        <v>49</v>
      </c>
      <c r="E75" s="17" t="s">
        <v>253</v>
      </c>
      <c r="F75" s="18"/>
    </row>
    <row r="76" spans="1:6" ht="13.5" hidden="1" outlineLevel="1">
      <c r="A76" s="206"/>
      <c r="B76" s="208"/>
      <c r="C76" s="205"/>
      <c r="D76" s="16">
        <v>50</v>
      </c>
      <c r="E76" s="17" t="s">
        <v>254</v>
      </c>
      <c r="F76" s="18"/>
    </row>
    <row r="77" spans="1:6" ht="13.5" hidden="1" outlineLevel="1">
      <c r="A77" s="206"/>
      <c r="B77" s="207"/>
      <c r="C77" s="209"/>
      <c r="D77" s="16">
        <v>51</v>
      </c>
      <c r="E77" s="17" t="s">
        <v>255</v>
      </c>
      <c r="F77" s="18"/>
    </row>
    <row r="78" spans="1:6" ht="13.5" hidden="1" outlineLevel="1">
      <c r="A78" s="206"/>
      <c r="B78" s="208"/>
      <c r="C78" s="210"/>
      <c r="D78" s="16">
        <v>52</v>
      </c>
      <c r="E78" s="17" t="s">
        <v>256</v>
      </c>
      <c r="F78" s="18"/>
    </row>
    <row r="79" spans="1:6" ht="13.5" hidden="1" outlineLevel="1">
      <c r="A79" s="206"/>
      <c r="B79" s="208"/>
      <c r="C79" s="210"/>
      <c r="D79" s="16">
        <v>53</v>
      </c>
      <c r="E79" s="17" t="s">
        <v>257</v>
      </c>
      <c r="F79" s="18"/>
    </row>
    <row r="80" spans="1:6" ht="13.5" hidden="1" outlineLevel="1">
      <c r="A80" s="206"/>
      <c r="B80" s="208"/>
      <c r="C80" s="211"/>
      <c r="D80" s="16">
        <v>54</v>
      </c>
      <c r="E80" s="17" t="s">
        <v>258</v>
      </c>
      <c r="F80" s="18"/>
    </row>
    <row r="81" spans="1:6" ht="12.75" hidden="1" outlineLevel="1">
      <c r="A81" s="202"/>
      <c r="B81" s="202"/>
      <c r="C81" s="205"/>
      <c r="D81" s="16"/>
      <c r="E81" s="164" t="s">
        <v>259</v>
      </c>
      <c r="F81" s="18"/>
    </row>
    <row r="82" spans="1:6" ht="12.75" hidden="1" outlineLevel="1">
      <c r="A82" s="203"/>
      <c r="B82" s="203"/>
      <c r="C82" s="205"/>
      <c r="D82" s="16"/>
      <c r="E82" s="20" t="s">
        <v>260</v>
      </c>
      <c r="F82" s="18"/>
    </row>
    <row r="83" spans="1:6" ht="12.75" hidden="1" outlineLevel="1">
      <c r="A83" s="203"/>
      <c r="B83" s="204"/>
      <c r="C83" s="205"/>
      <c r="D83" s="16">
        <v>55</v>
      </c>
      <c r="E83" s="22" t="s">
        <v>261</v>
      </c>
      <c r="F83" s="18"/>
    </row>
    <row r="84" spans="1:6" ht="12.75" hidden="1" outlineLevel="1">
      <c r="A84" s="51"/>
      <c r="B84" s="51"/>
      <c r="C84" s="15"/>
      <c r="D84" s="16"/>
      <c r="E84" s="22"/>
      <c r="F84" s="18"/>
    </row>
    <row r="85" spans="1:6" ht="13.5" hidden="1" outlineLevel="1">
      <c r="A85" s="201"/>
      <c r="B85" s="201"/>
      <c r="C85" s="18"/>
      <c r="D85" s="16"/>
      <c r="E85" s="23"/>
      <c r="F85" s="18"/>
    </row>
    <row r="86" ht="13.5" hidden="1" outlineLevel="1">
      <c r="E86" s="23" t="s">
        <v>139</v>
      </c>
    </row>
    <row r="87" ht="12.75" hidden="1" outlineLevel="1"/>
    <row r="88" ht="12.75" hidden="1" outlineLevel="1"/>
    <row r="89" ht="12.75" hidden="1" outlineLevel="1"/>
    <row r="90" ht="12.75" hidden="1" outlineLevel="1"/>
    <row r="91" ht="12.75" hidden="1" outlineLevel="1"/>
    <row r="92" ht="12.75" hidden="1" outlineLevel="1"/>
    <row r="93" ht="12.75" hidden="1" outlineLevel="1"/>
    <row r="94" ht="12.75" hidden="1" outlineLevel="1"/>
    <row r="95" ht="12.75" hidden="1" outlineLevel="1"/>
    <row r="96" ht="12.75" hidden="1" outlineLevel="1"/>
    <row r="97" ht="12.75" hidden="1" outlineLevel="1"/>
    <row r="98" ht="12.75" hidden="1" outlineLevel="1"/>
    <row r="99" ht="12.75" hidden="1" outlineLevel="1"/>
    <row r="100" ht="12.75" hidden="1" outlineLevel="1"/>
    <row r="101" ht="12.75" hidden="1" outlineLevel="1"/>
    <row r="102" ht="12.75" hidden="1" outlineLevel="1"/>
    <row r="103" ht="12.75" hidden="1" outlineLevel="1"/>
    <row r="104" ht="12.75" hidden="1" outlineLevel="1"/>
    <row r="105" ht="12.75" hidden="1" outlineLevel="1"/>
    <row r="106" ht="12.75" hidden="1" outlineLevel="1"/>
    <row r="107" ht="12.75" hidden="1" outlineLevel="1"/>
    <row r="108" ht="12.75" hidden="1" outlineLevel="1"/>
    <row r="109" ht="12.75" hidden="1" outlineLevel="1"/>
    <row r="110" ht="12.75" hidden="1" outlineLevel="1"/>
    <row r="111" ht="12.75" hidden="1" outlineLevel="1"/>
    <row r="112" ht="12.75" hidden="1" outlineLevel="1"/>
    <row r="113" ht="12.75" hidden="1" outlineLevel="1"/>
    <row r="114" ht="12.75" hidden="1" outlineLevel="1"/>
    <row r="115" ht="12.75" hidden="1" outlineLevel="1"/>
    <row r="116" ht="12.75" hidden="1" outlineLevel="1"/>
    <row r="117" ht="12.75" hidden="1" outlineLevel="1"/>
    <row r="118" ht="12.75" hidden="1" outlineLevel="1"/>
    <row r="119" ht="12.75" hidden="1" outlineLevel="1"/>
    <row r="120" ht="12.75" hidden="1" outlineLevel="1"/>
    <row r="121" ht="12.75" hidden="1" outlineLevel="1"/>
    <row r="122" ht="12.75" hidden="1" outlineLevel="1"/>
    <row r="123" ht="12.75" hidden="1" outlineLevel="1"/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hidden="1" outlineLevel="1"/>
    <row r="130" ht="12.75" hidden="1" outlineLevel="1"/>
    <row r="131" ht="12.75" hidden="1" outlineLevel="1"/>
    <row r="132" ht="12.75" hidden="1" outlineLevel="1"/>
    <row r="133" ht="12.75" hidden="1" outlineLevel="1"/>
    <row r="134" ht="12.75" hidden="1" outlineLevel="1"/>
    <row r="135" ht="12.75" hidden="1" outlineLevel="1"/>
    <row r="136" ht="12.75" hidden="1" outlineLevel="1"/>
    <row r="137" ht="12.75" hidden="1" outlineLevel="1"/>
    <row r="138" ht="12.75" hidden="1" outlineLevel="1"/>
    <row r="139" ht="12.75" hidden="1" outlineLevel="1"/>
    <row r="140" ht="12.75" hidden="1" outlineLevel="1"/>
    <row r="141" ht="12.75" hidden="1" outlineLevel="1"/>
    <row r="142" ht="12.75" hidden="1" outlineLevel="1"/>
    <row r="143" ht="12.75" hidden="1" outlineLevel="1"/>
    <row r="144" ht="12.75" hidden="1" outlineLevel="1"/>
    <row r="145" ht="12.75" hidden="1" outlineLevel="1"/>
    <row r="146" ht="12.75" hidden="1" outlineLevel="1"/>
    <row r="147" ht="12.75" hidden="1" outlineLevel="1"/>
    <row r="148" ht="12.75" hidden="1" outlineLevel="1"/>
    <row r="149" ht="12.75" hidden="1" outlineLevel="1"/>
    <row r="150" ht="12.75" hidden="1" outlineLevel="1"/>
    <row r="151" ht="12.75" hidden="1" outlineLevel="1"/>
    <row r="152" ht="12.75" hidden="1" outlineLevel="1"/>
    <row r="153" ht="12.75" hidden="1" outlineLevel="1"/>
    <row r="154" ht="12.75" hidden="1" outlineLevel="1"/>
    <row r="155" ht="12.75" hidden="1" outlineLevel="1"/>
    <row r="156" ht="12.75" hidden="1" outlineLevel="1"/>
    <row r="157" ht="12.75" hidden="1" outlineLevel="1"/>
    <row r="158" ht="12.75" hidden="1" outlineLevel="1"/>
    <row r="159" ht="12.75" hidden="1" outlineLevel="1"/>
    <row r="160" ht="12.75" hidden="1" outlineLevel="1"/>
    <row r="161" ht="12.75" hidden="1" outlineLevel="1"/>
    <row r="162" ht="12.75" hidden="1" outlineLevel="1"/>
    <row r="163" ht="12.75" hidden="1" outlineLevel="1"/>
    <row r="164" ht="12.75" hidden="1" outlineLevel="1"/>
    <row r="165" ht="12.75" hidden="1" outlineLevel="1"/>
    <row r="166" ht="12.75" hidden="1" outlineLevel="1"/>
    <row r="167" ht="12.75" hidden="1" outlineLevel="1"/>
    <row r="168" ht="12.75" hidden="1" outlineLevel="1"/>
    <row r="169" ht="12.75" hidden="1" outlineLevel="1"/>
    <row r="170" ht="12.75" hidden="1" outlineLevel="1"/>
    <row r="171" ht="12.75" hidden="1" outlineLevel="1"/>
    <row r="172" ht="12.75" hidden="1" outlineLevel="1"/>
    <row r="173" ht="12.75" hidden="1" outlineLevel="1"/>
    <row r="174" ht="12.75" hidden="1" outlineLevel="1"/>
    <row r="175" ht="12.75" hidden="1" outlineLevel="1"/>
    <row r="176" ht="12.75" hidden="1" outlineLevel="1"/>
    <row r="177" ht="12.75" hidden="1" outlineLevel="1"/>
    <row r="178" ht="12.75" hidden="1" outlineLevel="1"/>
    <row r="179" ht="12.75" hidden="1" outlineLevel="1"/>
    <row r="180" ht="12.75" hidden="1" outlineLevel="1"/>
    <row r="181" ht="12.75" hidden="1" outlineLevel="1"/>
    <row r="182" ht="12.75" hidden="1" outlineLevel="1"/>
    <row r="183" ht="12.75" hidden="1" outlineLevel="1"/>
    <row r="184" ht="12.75" hidden="1" outlineLevel="1"/>
    <row r="185" ht="12.75" hidden="1" outlineLevel="1"/>
    <row r="186" ht="12.75" hidden="1" outlineLevel="1"/>
    <row r="187" ht="12.75" hidden="1" outlineLevel="1"/>
    <row r="188" ht="12.75" hidden="1" outlineLevel="1"/>
    <row r="189" ht="12.75" hidden="1" outlineLevel="1"/>
    <row r="190" ht="12.75" hidden="1" outlineLevel="1"/>
    <row r="191" ht="12.75" hidden="1" outlineLevel="1"/>
    <row r="192" ht="12.75" collapsed="1"/>
  </sheetData>
  <sheetProtection password="92FD" sheet="1"/>
  <mergeCells count="27">
    <mergeCell ref="C66:C70"/>
    <mergeCell ref="A10:A11"/>
    <mergeCell ref="A40:A52"/>
    <mergeCell ref="B40:B45"/>
    <mergeCell ref="C40:C45"/>
    <mergeCell ref="B46:B52"/>
    <mergeCell ref="C46:C52"/>
    <mergeCell ref="C77:C80"/>
    <mergeCell ref="A53:A60"/>
    <mergeCell ref="B53:B57"/>
    <mergeCell ref="C53:C57"/>
    <mergeCell ref="B58:B60"/>
    <mergeCell ref="C58:C60"/>
    <mergeCell ref="A61:A70"/>
    <mergeCell ref="B61:B65"/>
    <mergeCell ref="C61:C65"/>
    <mergeCell ref="B66:B70"/>
    <mergeCell ref="A85:B85"/>
    <mergeCell ref="A81:A83"/>
    <mergeCell ref="B81:B83"/>
    <mergeCell ref="C81:C83"/>
    <mergeCell ref="A71:A80"/>
    <mergeCell ref="B71:B73"/>
    <mergeCell ref="C71:C73"/>
    <mergeCell ref="B74:B76"/>
    <mergeCell ref="C74:C76"/>
    <mergeCell ref="B77:B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Lena</cp:lastModifiedBy>
  <cp:lastPrinted>2019-07-11T12:00:26Z</cp:lastPrinted>
  <dcterms:created xsi:type="dcterms:W3CDTF">2011-02-07T08:11:08Z</dcterms:created>
  <dcterms:modified xsi:type="dcterms:W3CDTF">2023-08-03T06:23:43Z</dcterms:modified>
  <cp:category/>
  <cp:version/>
  <cp:contentType/>
  <cp:contentStatus/>
</cp:coreProperties>
</file>