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070" activeTab="0"/>
  </bookViews>
  <sheets>
    <sheet name="таблица 11" sheetId="1" r:id="rId1"/>
  </sheets>
  <definedNames>
    <definedName name="_GoBack" localSheetId="0">'таблица 11'!$G$71</definedName>
    <definedName name="_xlnm.Print_Area" localSheetId="0">'таблица 11'!$B$1:$L$48</definedName>
  </definedNames>
  <calcPr fullCalcOnLoad="1"/>
</workbook>
</file>

<file path=xl/sharedStrings.xml><?xml version="1.0" encoding="utf-8"?>
<sst xmlns="http://schemas.openxmlformats.org/spreadsheetml/2006/main" count="45" uniqueCount="39">
  <si>
    <t>Найменування</t>
  </si>
  <si>
    <t>%</t>
  </si>
  <si>
    <t>Придбання обладнання і предметів</t>
  </si>
  <si>
    <t>різниця(+,-)</t>
  </si>
  <si>
    <t xml:space="preserve">стипендія аспірантам </t>
  </si>
  <si>
    <t>стипендія докторантам</t>
  </si>
  <si>
    <t>стипендія студентам-сиротам</t>
  </si>
  <si>
    <t>стипендія студентам-інвалідам</t>
  </si>
  <si>
    <t>стипендія ВРУ (студентам)</t>
  </si>
  <si>
    <t>стипендія ВНЗ</t>
  </si>
  <si>
    <t>стипендія ім. Грушевського(студентам)</t>
  </si>
  <si>
    <t>стипендія ім. Грушевського(аспірантам )</t>
  </si>
  <si>
    <t>стипендія студентам з дітьми та малозаб.</t>
  </si>
  <si>
    <t>премія та матер.допомога студентам</t>
  </si>
  <si>
    <t>індексація</t>
  </si>
  <si>
    <t>тис.грн.</t>
  </si>
  <si>
    <t>стипендія ВРУ (сиротам)</t>
  </si>
  <si>
    <t>стипендія дітям ,загиблих в районі АТО</t>
  </si>
  <si>
    <t>стипендія ,зареєсрованим як внутріш.перем. осиби</t>
  </si>
  <si>
    <t>стипендія КМУ</t>
  </si>
  <si>
    <t xml:space="preserve">стипендія Президента аспірантам       </t>
  </si>
  <si>
    <t>КПК 2201190</t>
  </si>
  <si>
    <t>стипендія академічна</t>
  </si>
  <si>
    <t xml:space="preserve">Соціальні стипендії </t>
  </si>
  <si>
    <t>стипендія Героїв Небесної Сотні</t>
  </si>
  <si>
    <t>стипендія студ.,які прожив. на лінії зіткнення</t>
  </si>
  <si>
    <t>стипендія Президента студентам</t>
  </si>
  <si>
    <t>КПК 2201080</t>
  </si>
  <si>
    <t>стипендія КМУ за видатні заслуги у сфері освіти</t>
  </si>
  <si>
    <t>стипендія дітям осіб з інвалідністю внаследок війни</t>
  </si>
  <si>
    <t>стипендія учасникам бойових дій та Революції гідності</t>
  </si>
  <si>
    <t>КПК 2501180</t>
  </si>
  <si>
    <t>та соціальні стипендії КПК 2501180</t>
  </si>
  <si>
    <t xml:space="preserve"> Усього стипендії </t>
  </si>
  <si>
    <t>стипендія особам з інвалідністю внаследок війни</t>
  </si>
  <si>
    <t>таблиця 9</t>
  </si>
  <si>
    <t xml:space="preserve"> Анализ використання коштів  із стипендіального фонду 2022 - 2023 рік КПК 2201160,2201190,2201080</t>
  </si>
  <si>
    <t>стипендія  дітям шахтарів</t>
  </si>
  <si>
    <t>стипендія дітям ,учасників бойових дійта Революції гідності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</si>
</sst>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00000000"/>
    <numFmt numFmtId="183" formatCode="0.0000000000"/>
    <numFmt numFmtId="184" formatCode="0.00000000"/>
    <numFmt numFmtId="185" formatCode="#,##0.0"/>
  </numFmts>
  <fonts count="30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Arial Cyr"/>
      <family val="0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2"/>
      <name val="Arial Cyr"/>
      <family val="0"/>
    </font>
    <font>
      <b/>
      <sz val="26"/>
      <name val="Times New Roman"/>
      <family val="1"/>
    </font>
    <font>
      <sz val="26"/>
      <name val="Times New Roman"/>
      <family val="1"/>
    </font>
    <font>
      <sz val="26"/>
      <name val="Arial Cyr"/>
      <family val="0"/>
    </font>
    <font>
      <b/>
      <sz val="36"/>
      <name val="Times New Roman"/>
      <family val="1"/>
    </font>
    <font>
      <sz val="36"/>
      <name val="Times New Roman"/>
      <family val="1"/>
    </font>
    <font>
      <sz val="36"/>
      <name val="Arial Cyr"/>
      <family val="0"/>
    </font>
    <font>
      <b/>
      <sz val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180" fontId="4" fillId="0" borderId="11" xfId="0" applyNumberFormat="1" applyFont="1" applyBorder="1" applyAlignment="1">
      <alignment horizontal="center" wrapText="1"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23" fillId="0" borderId="12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3" fillId="0" borderId="13" xfId="0" applyFont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3" fillId="0" borderId="14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2" fontId="23" fillId="0" borderId="0" xfId="0" applyNumberFormat="1" applyFont="1" applyBorder="1" applyAlignment="1">
      <alignment horizontal="center" wrapText="1"/>
    </xf>
    <xf numFmtId="180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4" fillId="0" borderId="0" xfId="0" applyFont="1" applyBorder="1" applyAlignment="1">
      <alignment/>
    </xf>
    <xf numFmtId="180" fontId="23" fillId="0" borderId="0" xfId="0" applyNumberFormat="1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28" fillId="0" borderId="0" xfId="0" applyFont="1" applyAlignment="1">
      <alignment/>
    </xf>
    <xf numFmtId="4" fontId="26" fillId="0" borderId="13" xfId="0" applyNumberFormat="1" applyFont="1" applyBorder="1" applyAlignment="1">
      <alignment horizontal="center" wrapText="1"/>
    </xf>
    <xf numFmtId="4" fontId="27" fillId="0" borderId="13" xfId="0" applyNumberFormat="1" applyFont="1" applyBorder="1" applyAlignment="1">
      <alignment horizontal="center" wrapText="1"/>
    </xf>
    <xf numFmtId="4" fontId="24" fillId="0" borderId="12" xfId="0" applyNumberFormat="1" applyFont="1" applyBorder="1" applyAlignment="1">
      <alignment horizontal="center" wrapText="1"/>
    </xf>
    <xf numFmtId="4" fontId="23" fillId="0" borderId="12" xfId="0" applyNumberFormat="1" applyFont="1" applyFill="1" applyBorder="1" applyAlignment="1">
      <alignment horizontal="center"/>
    </xf>
    <xf numFmtId="4" fontId="24" fillId="0" borderId="16" xfId="0" applyNumberFormat="1" applyFont="1" applyBorder="1" applyAlignment="1">
      <alignment horizontal="center" wrapText="1"/>
    </xf>
    <xf numFmtId="4" fontId="27" fillId="0" borderId="16" xfId="0" applyNumberFormat="1" applyFont="1" applyBorder="1" applyAlignment="1">
      <alignment horizontal="center" wrapText="1"/>
    </xf>
    <xf numFmtId="4" fontId="24" fillId="0" borderId="17" xfId="0" applyNumberFormat="1" applyFont="1" applyBorder="1" applyAlignment="1">
      <alignment horizontal="center" wrapText="1"/>
    </xf>
    <xf numFmtId="4" fontId="24" fillId="0" borderId="18" xfId="0" applyNumberFormat="1" applyFont="1" applyBorder="1" applyAlignment="1">
      <alignment horizontal="center" wrapText="1"/>
    </xf>
    <xf numFmtId="185" fontId="26" fillId="0" borderId="12" xfId="0" applyNumberFormat="1" applyFont="1" applyFill="1" applyBorder="1" applyAlignment="1">
      <alignment horizontal="center"/>
    </xf>
    <xf numFmtId="185" fontId="23" fillId="0" borderId="12" xfId="0" applyNumberFormat="1" applyFont="1" applyFill="1" applyBorder="1" applyAlignment="1">
      <alignment horizontal="center"/>
    </xf>
    <xf numFmtId="185" fontId="23" fillId="0" borderId="11" xfId="0" applyNumberFormat="1" applyFont="1" applyFill="1" applyBorder="1" applyAlignment="1">
      <alignment horizontal="center"/>
    </xf>
    <xf numFmtId="185" fontId="23" fillId="0" borderId="13" xfId="0" applyNumberFormat="1" applyFont="1" applyFill="1" applyBorder="1" applyAlignment="1">
      <alignment horizontal="center"/>
    </xf>
    <xf numFmtId="185" fontId="26" fillId="0" borderId="13" xfId="0" applyNumberFormat="1" applyFont="1" applyFill="1" applyBorder="1" applyAlignment="1">
      <alignment horizontal="center" wrapText="1"/>
    </xf>
    <xf numFmtId="185" fontId="23" fillId="0" borderId="12" xfId="0" applyNumberFormat="1" applyFont="1" applyFill="1" applyBorder="1" applyAlignment="1">
      <alignment horizontal="center" wrapText="1"/>
    </xf>
    <xf numFmtId="185" fontId="26" fillId="0" borderId="13" xfId="0" applyNumberFormat="1" applyFont="1" applyBorder="1" applyAlignment="1">
      <alignment horizontal="center" wrapText="1"/>
    </xf>
    <xf numFmtId="185" fontId="23" fillId="0" borderId="12" xfId="0" applyNumberFormat="1" applyFont="1" applyBorder="1" applyAlignment="1">
      <alignment horizontal="center" wrapText="1"/>
    </xf>
    <xf numFmtId="185" fontId="26" fillId="0" borderId="12" xfId="0" applyNumberFormat="1" applyFont="1" applyBorder="1" applyAlignment="1">
      <alignment horizontal="center" wrapText="1"/>
    </xf>
    <xf numFmtId="185" fontId="23" fillId="0" borderId="15" xfId="0" applyNumberFormat="1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23" fillId="0" borderId="0" xfId="0" applyFont="1" applyBorder="1" applyAlignment="1">
      <alignment wrapText="1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C1">
      <selection activeCell="F41" sqref="F41"/>
    </sheetView>
  </sheetViews>
  <sheetFormatPr defaultColWidth="9.00390625" defaultRowHeight="12.75"/>
  <cols>
    <col min="2" max="2" width="106.875" style="0" customWidth="1"/>
    <col min="3" max="3" width="43.125" style="0" customWidth="1"/>
    <col min="4" max="4" width="29.125" style="0" customWidth="1"/>
    <col min="5" max="5" width="36.00390625" style="0" customWidth="1"/>
    <col min="6" max="6" width="32.375" style="0" customWidth="1"/>
    <col min="7" max="7" width="37.375" style="0" customWidth="1"/>
    <col min="11" max="11" width="23.25390625" style="0" customWidth="1"/>
  </cols>
  <sheetData>
    <row r="1" spans="8:10" ht="27">
      <c r="H1" s="35" t="s">
        <v>35</v>
      </c>
      <c r="I1" s="35"/>
      <c r="J1" s="35"/>
    </row>
    <row r="2" spans="2:11" ht="45">
      <c r="B2" s="60" t="s">
        <v>36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45">
      <c r="B3" s="60" t="s">
        <v>32</v>
      </c>
      <c r="C3" s="62"/>
      <c r="D3" s="62"/>
      <c r="E3" s="62"/>
      <c r="F3" s="62"/>
      <c r="G3" s="62"/>
      <c r="H3" s="62"/>
      <c r="I3" s="62"/>
      <c r="J3" s="39"/>
      <c r="K3" s="39"/>
    </row>
    <row r="4" spans="2:11" ht="33.75" thickBot="1">
      <c r="B4" s="18"/>
      <c r="C4" s="18"/>
      <c r="D4" s="18"/>
      <c r="E4" s="18"/>
      <c r="F4" s="18"/>
      <c r="G4" s="18" t="s">
        <v>15</v>
      </c>
      <c r="H4" s="18"/>
      <c r="I4" s="18"/>
      <c r="J4" s="19"/>
      <c r="K4" s="19"/>
    </row>
    <row r="5" spans="2:11" ht="57" customHeight="1" thickBot="1">
      <c r="B5" s="15" t="s">
        <v>0</v>
      </c>
      <c r="C5" s="21">
        <v>2022</v>
      </c>
      <c r="D5" s="20" t="s">
        <v>1</v>
      </c>
      <c r="E5" s="21">
        <v>2023</v>
      </c>
      <c r="F5" s="17" t="s">
        <v>1</v>
      </c>
      <c r="G5" s="17" t="s">
        <v>3</v>
      </c>
      <c r="H5" s="19"/>
      <c r="I5" s="19"/>
      <c r="J5" s="19"/>
      <c r="K5" s="19"/>
    </row>
    <row r="6" spans="2:11" ht="56.25" customHeight="1" thickBot="1">
      <c r="B6" s="36" t="s">
        <v>33</v>
      </c>
      <c r="C6" s="52">
        <f>C7+C14+C28</f>
        <v>56112.9</v>
      </c>
      <c r="D6" s="40">
        <f>D7+D14+D28</f>
        <v>100</v>
      </c>
      <c r="E6" s="52">
        <f>E7+E14+E28</f>
        <v>53953</v>
      </c>
      <c r="F6" s="40">
        <f>F7+F14+F28</f>
        <v>100</v>
      </c>
      <c r="G6" s="54">
        <f>G7+G14+G28</f>
        <v>-2159.900000000006</v>
      </c>
      <c r="H6" s="19"/>
      <c r="I6" s="19"/>
      <c r="J6" s="19"/>
      <c r="K6" s="19"/>
    </row>
    <row r="7" spans="2:11" ht="56.25" customHeight="1" thickBot="1">
      <c r="B7" s="37" t="s">
        <v>27</v>
      </c>
      <c r="C7" s="52">
        <f>C10</f>
        <v>91.7</v>
      </c>
      <c r="D7" s="41">
        <f>D10</f>
        <v>0.16342053253351724</v>
      </c>
      <c r="E7" s="52">
        <f>E10</f>
        <v>128.8</v>
      </c>
      <c r="F7" s="41">
        <f>F10</f>
        <v>0.23872629881563587</v>
      </c>
      <c r="G7" s="54">
        <f>G8+G9+G10+G11+G12+G13</f>
        <v>37.10000000000001</v>
      </c>
      <c r="H7" s="19"/>
      <c r="I7" s="19"/>
      <c r="J7" s="19"/>
      <c r="K7" s="19"/>
    </row>
    <row r="8" spans="2:11" ht="26.25" customHeight="1" hidden="1" thickBot="1">
      <c r="B8" s="14" t="s">
        <v>4</v>
      </c>
      <c r="C8" s="53"/>
      <c r="D8" s="42"/>
      <c r="E8" s="53"/>
      <c r="F8" s="42"/>
      <c r="G8" s="55">
        <f aca="true" t="shared" si="0" ref="G8:G41">E8-C8</f>
        <v>0</v>
      </c>
      <c r="H8" s="19"/>
      <c r="I8" s="19"/>
      <c r="J8" s="19"/>
      <c r="K8" s="19"/>
    </row>
    <row r="9" spans="2:11" ht="36" customHeight="1" hidden="1" thickBot="1">
      <c r="B9" s="14" t="s">
        <v>5</v>
      </c>
      <c r="C9" s="53"/>
      <c r="D9" s="42"/>
      <c r="E9" s="53"/>
      <c r="F9" s="42"/>
      <c r="G9" s="55">
        <f t="shared" si="0"/>
        <v>0</v>
      </c>
      <c r="H9" s="19"/>
      <c r="I9" s="19"/>
      <c r="J9" s="19"/>
      <c r="K9" s="19"/>
    </row>
    <row r="10" spans="2:11" ht="43.5" customHeight="1" thickBot="1">
      <c r="B10" s="22" t="s">
        <v>28</v>
      </c>
      <c r="C10" s="49">
        <v>91.7</v>
      </c>
      <c r="D10" s="44">
        <f>C10*100/C6</f>
        <v>0.16342053253351724</v>
      </c>
      <c r="E10" s="49">
        <v>128.8</v>
      </c>
      <c r="F10" s="44">
        <f>E10*100/E6</f>
        <v>0.23872629881563587</v>
      </c>
      <c r="G10" s="55">
        <f t="shared" si="0"/>
        <v>37.10000000000001</v>
      </c>
      <c r="H10" s="19"/>
      <c r="I10" s="19"/>
      <c r="J10" s="19"/>
      <c r="K10" s="19"/>
    </row>
    <row r="11" spans="2:11" ht="30" customHeight="1" hidden="1" thickBot="1">
      <c r="B11" s="22" t="s">
        <v>20</v>
      </c>
      <c r="C11" s="43"/>
      <c r="D11" s="44"/>
      <c r="E11" s="43"/>
      <c r="F11" s="44"/>
      <c r="G11" s="55">
        <f t="shared" si="0"/>
        <v>0</v>
      </c>
      <c r="H11" s="19"/>
      <c r="I11" s="19"/>
      <c r="J11" s="19"/>
      <c r="K11" s="19"/>
    </row>
    <row r="12" spans="2:11" ht="34.5" customHeight="1" hidden="1" thickBot="1">
      <c r="B12" s="22" t="s">
        <v>13</v>
      </c>
      <c r="C12" s="43"/>
      <c r="D12" s="44"/>
      <c r="E12" s="43"/>
      <c r="F12" s="44"/>
      <c r="G12" s="55">
        <f t="shared" si="0"/>
        <v>0</v>
      </c>
      <c r="H12" s="19"/>
      <c r="I12" s="19"/>
      <c r="J12" s="19"/>
      <c r="K12" s="19"/>
    </row>
    <row r="13" spans="2:11" ht="31.5" customHeight="1" hidden="1" thickBot="1">
      <c r="B13" s="22" t="s">
        <v>14</v>
      </c>
      <c r="C13" s="43"/>
      <c r="D13" s="44"/>
      <c r="E13" s="43"/>
      <c r="F13" s="44"/>
      <c r="G13" s="55">
        <f t="shared" si="0"/>
        <v>0</v>
      </c>
      <c r="H13" s="19"/>
      <c r="I13" s="19"/>
      <c r="J13" s="19"/>
      <c r="K13" s="19"/>
    </row>
    <row r="14" spans="2:11" ht="55.5" customHeight="1" thickBot="1">
      <c r="B14" s="38" t="s">
        <v>21</v>
      </c>
      <c r="C14" s="48">
        <f>C15+C18+C20+C21+C22+C26+C16+C17+C25+C19</f>
        <v>52116.3</v>
      </c>
      <c r="D14" s="45">
        <f>C14*100/C6</f>
        <v>92.87757360606919</v>
      </c>
      <c r="E14" s="48">
        <f>E15+E18+E20+E21+E22+E26+E16+E17+E25+E19</f>
        <v>47789.299999999996</v>
      </c>
      <c r="F14" s="45">
        <f>E14*100/E6</f>
        <v>88.57579745333902</v>
      </c>
      <c r="G14" s="56">
        <f t="shared" si="0"/>
        <v>-4327.000000000007</v>
      </c>
      <c r="H14" s="19"/>
      <c r="I14" s="19"/>
      <c r="J14" s="19"/>
      <c r="K14" s="19"/>
    </row>
    <row r="15" spans="2:11" ht="35.25" customHeight="1" thickBot="1">
      <c r="B15" s="16" t="s">
        <v>22</v>
      </c>
      <c r="C15" s="49">
        <v>43744.8</v>
      </c>
      <c r="D15" s="44">
        <f>C15*100/C6</f>
        <v>77.95854429195425</v>
      </c>
      <c r="E15" s="49">
        <v>40724.7</v>
      </c>
      <c r="F15" s="44">
        <f>E15*100/E6</f>
        <v>75.48180824050561</v>
      </c>
      <c r="G15" s="55">
        <f t="shared" si="0"/>
        <v>-3020.100000000006</v>
      </c>
      <c r="H15" s="19"/>
      <c r="I15" s="19"/>
      <c r="J15" s="19"/>
      <c r="K15" s="19"/>
    </row>
    <row r="16" spans="2:11" ht="32.25" customHeight="1" thickBot="1">
      <c r="B16" s="14" t="s">
        <v>4</v>
      </c>
      <c r="C16" s="49">
        <v>6484.1</v>
      </c>
      <c r="D16" s="44">
        <f>C16*100/C6</f>
        <v>11.555453380595193</v>
      </c>
      <c r="E16" s="49">
        <v>6523.1</v>
      </c>
      <c r="F16" s="44">
        <f>E16*100/E6</f>
        <v>12.090337886679146</v>
      </c>
      <c r="G16" s="55">
        <f t="shared" si="0"/>
        <v>39</v>
      </c>
      <c r="H16" s="19"/>
      <c r="I16" s="19"/>
      <c r="J16" s="19"/>
      <c r="K16" s="19"/>
    </row>
    <row r="17" spans="2:11" ht="31.5" customHeight="1" thickBot="1">
      <c r="B17" s="14" t="s">
        <v>5</v>
      </c>
      <c r="C17" s="49">
        <v>229</v>
      </c>
      <c r="D17" s="44">
        <f>C17*100/C6</f>
        <v>0.40810580098337457</v>
      </c>
      <c r="E17" s="49">
        <v>198.8</v>
      </c>
      <c r="F17" s="44">
        <f>E17*100/E6</f>
        <v>0.36846885251978573</v>
      </c>
      <c r="G17" s="55"/>
      <c r="H17" s="19"/>
      <c r="I17" s="19"/>
      <c r="J17" s="19"/>
      <c r="K17" s="19"/>
    </row>
    <row r="18" spans="2:11" ht="31.5" customHeight="1" thickBot="1">
      <c r="B18" s="14" t="s">
        <v>19</v>
      </c>
      <c r="C18" s="49">
        <v>32</v>
      </c>
      <c r="D18" s="44">
        <f>C18*100/C6</f>
        <v>0.05702788485357199</v>
      </c>
      <c r="E18" s="49">
        <v>56</v>
      </c>
      <c r="F18" s="44">
        <f>E18*100/E6</f>
        <v>0.10379404296331993</v>
      </c>
      <c r="G18" s="55">
        <f t="shared" si="0"/>
        <v>24</v>
      </c>
      <c r="H18" s="19"/>
      <c r="I18" s="19"/>
      <c r="J18" s="19"/>
      <c r="K18" s="19"/>
    </row>
    <row r="19" spans="2:11" ht="24.75" customHeight="1" thickBot="1">
      <c r="B19" s="22" t="s">
        <v>20</v>
      </c>
      <c r="C19" s="49">
        <v>74.6</v>
      </c>
      <c r="D19" s="44">
        <f>C19*100/C6</f>
        <v>0.1329462565648897</v>
      </c>
      <c r="E19" s="49"/>
      <c r="F19" s="44">
        <f>E19*100/E6</f>
        <v>0</v>
      </c>
      <c r="G19" s="55">
        <f t="shared" si="0"/>
        <v>-74.6</v>
      </c>
      <c r="H19" s="19"/>
      <c r="I19" s="19"/>
      <c r="J19" s="19"/>
      <c r="K19" s="19"/>
    </row>
    <row r="20" spans="2:11" ht="31.5" customHeight="1" thickBot="1">
      <c r="B20" s="14" t="s">
        <v>26</v>
      </c>
      <c r="C20" s="49">
        <v>17.6</v>
      </c>
      <c r="D20" s="44">
        <f>C20*100/C6</f>
        <v>0.0313653366694646</v>
      </c>
      <c r="E20" s="49">
        <v>171.5</v>
      </c>
      <c r="F20" s="44">
        <f>E20*100/E6</f>
        <v>0.3178692565751673</v>
      </c>
      <c r="G20" s="55">
        <f t="shared" si="0"/>
        <v>153.9</v>
      </c>
      <c r="H20" s="19"/>
      <c r="I20" s="19"/>
      <c r="J20" s="19"/>
      <c r="K20" s="19"/>
    </row>
    <row r="21" spans="2:11" ht="35.25" customHeight="1" thickBot="1">
      <c r="B21" s="14" t="s">
        <v>8</v>
      </c>
      <c r="C21" s="49">
        <v>92.4</v>
      </c>
      <c r="D21" s="44">
        <f>C21*100/C6</f>
        <v>0.16466801751468912</v>
      </c>
      <c r="E21" s="49">
        <v>35.2</v>
      </c>
      <c r="F21" s="44">
        <f>E21*100/E6</f>
        <v>0.06524196986265825</v>
      </c>
      <c r="G21" s="55">
        <f t="shared" si="0"/>
        <v>-57.2</v>
      </c>
      <c r="H21" s="19"/>
      <c r="I21" s="19"/>
      <c r="J21" s="19"/>
      <c r="K21" s="19"/>
    </row>
    <row r="22" spans="2:11" ht="35.25" customHeight="1" thickBot="1">
      <c r="B22" s="23" t="s">
        <v>10</v>
      </c>
      <c r="C22" s="50">
        <v>4</v>
      </c>
      <c r="D22" s="46">
        <f>C22*100/C6</f>
        <v>0.007128485606696499</v>
      </c>
      <c r="E22" s="50">
        <v>40</v>
      </c>
      <c r="F22" s="46">
        <f>E22*100/E6</f>
        <v>0.07413860211665708</v>
      </c>
      <c r="G22" s="57">
        <f t="shared" si="0"/>
        <v>36</v>
      </c>
      <c r="H22" s="19"/>
      <c r="I22" s="19"/>
      <c r="J22" s="19"/>
      <c r="K22" s="19"/>
    </row>
    <row r="23" spans="2:11" ht="22.5" customHeight="1" hidden="1" thickBot="1">
      <c r="B23" s="24" t="s">
        <v>11</v>
      </c>
      <c r="C23" s="50"/>
      <c r="D23" s="44">
        <f>C23*100/C15</f>
        <v>0</v>
      </c>
      <c r="E23" s="50"/>
      <c r="F23" s="44">
        <f>E23*100/E15</f>
        <v>0</v>
      </c>
      <c r="G23" s="57">
        <f t="shared" si="0"/>
        <v>0</v>
      </c>
      <c r="H23" s="19"/>
      <c r="I23" s="19"/>
      <c r="J23" s="19"/>
      <c r="K23" s="19"/>
    </row>
    <row r="24" spans="2:11" ht="22.5" customHeight="1" hidden="1" thickBot="1">
      <c r="B24" s="25" t="s">
        <v>9</v>
      </c>
      <c r="C24" s="51"/>
      <c r="D24" s="47">
        <f>C24*100/C18</f>
        <v>0</v>
      </c>
      <c r="E24" s="51"/>
      <c r="F24" s="47">
        <f>E24*100/E18</f>
        <v>0</v>
      </c>
      <c r="G24" s="57">
        <f t="shared" si="0"/>
        <v>0</v>
      </c>
      <c r="H24" s="19"/>
      <c r="I24" s="19"/>
      <c r="J24" s="19"/>
      <c r="K24" s="19"/>
    </row>
    <row r="25" spans="2:11" ht="29.25" customHeight="1" thickBot="1">
      <c r="B25" s="16" t="s">
        <v>24</v>
      </c>
      <c r="C25" s="51">
        <v>20</v>
      </c>
      <c r="D25" s="47">
        <f>C25*10/C6</f>
        <v>0.0035642428033482495</v>
      </c>
      <c r="E25" s="51">
        <v>40</v>
      </c>
      <c r="F25" s="47">
        <f>E25*10/E6</f>
        <v>0.007413860211665709</v>
      </c>
      <c r="G25" s="57"/>
      <c r="H25" s="19"/>
      <c r="I25" s="19"/>
      <c r="J25" s="19"/>
      <c r="K25" s="19"/>
    </row>
    <row r="26" spans="2:11" ht="33" customHeight="1" thickBot="1">
      <c r="B26" s="14" t="s">
        <v>14</v>
      </c>
      <c r="C26" s="49">
        <v>1417.8</v>
      </c>
      <c r="D26" s="44">
        <f>C26*100/C6</f>
        <v>2.526691723293574</v>
      </c>
      <c r="E26" s="49"/>
      <c r="F26" s="44">
        <f>E26*100/E6</f>
        <v>0</v>
      </c>
      <c r="G26" s="55">
        <f t="shared" si="0"/>
        <v>-1417.8</v>
      </c>
      <c r="H26" s="19"/>
      <c r="I26" s="19"/>
      <c r="J26" s="19"/>
      <c r="K26" s="19"/>
    </row>
    <row r="27" spans="2:11" ht="57" customHeight="1" thickBot="1">
      <c r="B27" s="38" t="s">
        <v>23</v>
      </c>
      <c r="C27" s="43"/>
      <c r="D27" s="44"/>
      <c r="E27" s="43"/>
      <c r="F27" s="44"/>
      <c r="G27" s="55"/>
      <c r="H27" s="19"/>
      <c r="I27" s="19"/>
      <c r="J27" s="19"/>
      <c r="K27" s="19"/>
    </row>
    <row r="28" spans="1:11" ht="49.5" customHeight="1" thickBot="1">
      <c r="A28" s="39"/>
      <c r="B28" s="37" t="s">
        <v>31</v>
      </c>
      <c r="C28" s="48">
        <f>C29+C30+C31+C32+C33+C34+C35+C36+C41+C37+C39+C38+C40</f>
        <v>3904.8999999999996</v>
      </c>
      <c r="D28" s="45">
        <f>C28*100/C6</f>
        <v>6.959005861397289</v>
      </c>
      <c r="E28" s="48">
        <f>E29+E30+E31+E32+E33+E34+E35+E36+E41+E37+E39+E38+E40</f>
        <v>6034.900000000001</v>
      </c>
      <c r="F28" s="45">
        <f>E28*100/E6</f>
        <v>11.185476247845347</v>
      </c>
      <c r="G28" s="56">
        <f t="shared" si="0"/>
        <v>2130.000000000001</v>
      </c>
      <c r="H28" s="19"/>
      <c r="I28" s="19"/>
      <c r="J28" s="19"/>
      <c r="K28" s="19"/>
    </row>
    <row r="29" spans="2:11" ht="32.25" customHeight="1" thickBot="1">
      <c r="B29" s="14" t="s">
        <v>16</v>
      </c>
      <c r="C29" s="49">
        <v>67</v>
      </c>
      <c r="D29" s="44">
        <f>C29*100/C6</f>
        <v>0.11940213391216636</v>
      </c>
      <c r="E29" s="49">
        <v>24.2</v>
      </c>
      <c r="F29" s="44">
        <f>E29*100/E6</f>
        <v>0.04485385428057754</v>
      </c>
      <c r="G29" s="55">
        <f t="shared" si="0"/>
        <v>-42.8</v>
      </c>
      <c r="H29" s="19"/>
      <c r="I29" s="19"/>
      <c r="J29" s="19"/>
      <c r="K29" s="19"/>
    </row>
    <row r="30" spans="2:11" ht="30" customHeight="1" thickBot="1">
      <c r="B30" s="14" t="s">
        <v>6</v>
      </c>
      <c r="C30" s="49">
        <v>2611.7</v>
      </c>
      <c r="D30" s="44">
        <f>C30*100/C6</f>
        <v>4.654366464752311</v>
      </c>
      <c r="E30" s="49">
        <v>3341.4</v>
      </c>
      <c r="F30" s="44">
        <f>E30*100/E6</f>
        <v>6.19316812781495</v>
      </c>
      <c r="G30" s="55">
        <f t="shared" si="0"/>
        <v>729.7000000000003</v>
      </c>
      <c r="H30" s="19"/>
      <c r="I30" s="19"/>
      <c r="J30" s="19"/>
      <c r="K30" s="19"/>
    </row>
    <row r="31" spans="2:11" ht="31.5" customHeight="1" thickBot="1">
      <c r="B31" s="14" t="s">
        <v>7</v>
      </c>
      <c r="C31" s="49">
        <v>250.2</v>
      </c>
      <c r="D31" s="44">
        <f>C31*100/C6</f>
        <v>0.445886774698866</v>
      </c>
      <c r="E31" s="49">
        <v>390.6</v>
      </c>
      <c r="F31" s="44">
        <f>E31*100/E6</f>
        <v>0.7239634496691565</v>
      </c>
      <c r="G31" s="55">
        <f t="shared" si="0"/>
        <v>140.40000000000003</v>
      </c>
      <c r="H31" s="19"/>
      <c r="I31" s="19"/>
      <c r="J31" s="19"/>
      <c r="K31" s="19"/>
    </row>
    <row r="32" spans="2:11" ht="43.5" customHeight="1" thickBot="1">
      <c r="B32" s="14" t="s">
        <v>12</v>
      </c>
      <c r="C32" s="49">
        <v>8.3</v>
      </c>
      <c r="D32" s="44">
        <f>C32*100/C6</f>
        <v>0.014791607633895238</v>
      </c>
      <c r="E32" s="49">
        <v>20.1</v>
      </c>
      <c r="F32" s="44">
        <f>E32*100/E6</f>
        <v>0.037254647563620194</v>
      </c>
      <c r="G32" s="55">
        <f t="shared" si="0"/>
        <v>11.8</v>
      </c>
      <c r="H32" s="19"/>
      <c r="I32" s="19"/>
      <c r="J32" s="19"/>
      <c r="K32" s="19"/>
    </row>
    <row r="33" spans="2:11" ht="42" customHeight="1" thickBot="1">
      <c r="B33" s="14" t="s">
        <v>37</v>
      </c>
      <c r="C33" s="49">
        <v>41.3</v>
      </c>
      <c r="D33" s="44">
        <f>C33*100/C6</f>
        <v>0.07360161388914135</v>
      </c>
      <c r="E33" s="49">
        <v>31.9</v>
      </c>
      <c r="F33" s="44">
        <f>E33*100/E6</f>
        <v>0.05912553518803403</v>
      </c>
      <c r="G33" s="55">
        <f t="shared" si="0"/>
        <v>-9.399999999999999</v>
      </c>
      <c r="H33" s="19"/>
      <c r="I33" s="19"/>
      <c r="J33" s="19"/>
      <c r="K33" s="19"/>
    </row>
    <row r="34" spans="2:11" ht="42" customHeight="1" thickBot="1">
      <c r="B34" s="14" t="s">
        <v>38</v>
      </c>
      <c r="C34" s="49">
        <v>239.5</v>
      </c>
      <c r="D34" s="44">
        <f>C34*100/C6</f>
        <v>0.42681807570095287</v>
      </c>
      <c r="E34" s="49">
        <v>401.3</v>
      </c>
      <c r="F34" s="44">
        <f>E34*100/E6</f>
        <v>0.7437955257353622</v>
      </c>
      <c r="G34" s="55">
        <f t="shared" si="0"/>
        <v>161.8</v>
      </c>
      <c r="H34" s="19"/>
      <c r="I34" s="19"/>
      <c r="J34" s="19"/>
      <c r="K34" s="19"/>
    </row>
    <row r="35" spans="2:11" ht="41.25" customHeight="1" thickBot="1">
      <c r="B35" s="14" t="s">
        <v>17</v>
      </c>
      <c r="C35" s="49">
        <v>18.9</v>
      </c>
      <c r="D35" s="44">
        <f>C35*100/C6</f>
        <v>0.03368209449164095</v>
      </c>
      <c r="E35" s="49">
        <v>59</v>
      </c>
      <c r="F35" s="44">
        <f>E35*100/E6</f>
        <v>0.10935443812206921</v>
      </c>
      <c r="G35" s="55">
        <f t="shared" si="0"/>
        <v>40.1</v>
      </c>
      <c r="H35" s="19"/>
      <c r="I35" s="19"/>
      <c r="J35" s="19"/>
      <c r="K35" s="19"/>
    </row>
    <row r="36" spans="2:11" ht="36.75" customHeight="1" thickBot="1">
      <c r="B36" s="14" t="s">
        <v>18</v>
      </c>
      <c r="C36" s="49">
        <v>394.1</v>
      </c>
      <c r="D36" s="44">
        <f>C36*100/C6</f>
        <v>0.7023340443997725</v>
      </c>
      <c r="E36" s="49">
        <v>1667.3</v>
      </c>
      <c r="F36" s="44">
        <f>E36*100/E6</f>
        <v>3.0902822827275593</v>
      </c>
      <c r="G36" s="55">
        <f t="shared" si="0"/>
        <v>1273.1999999999998</v>
      </c>
      <c r="H36" s="19"/>
      <c r="I36" s="19"/>
      <c r="J36" s="19"/>
      <c r="K36" s="19"/>
    </row>
    <row r="37" spans="2:11" ht="35.25" customHeight="1" thickBot="1">
      <c r="B37" s="14" t="s">
        <v>25</v>
      </c>
      <c r="C37" s="49">
        <v>21.2</v>
      </c>
      <c r="D37" s="44">
        <f>C37*100/C6</f>
        <v>0.037780973715491446</v>
      </c>
      <c r="E37" s="49">
        <v>14.2</v>
      </c>
      <c r="F37" s="44">
        <f>E37*100/E6</f>
        <v>0.026319203751413268</v>
      </c>
      <c r="G37" s="55">
        <f t="shared" si="0"/>
        <v>-7</v>
      </c>
      <c r="H37" s="19"/>
      <c r="I37" s="19"/>
      <c r="J37" s="19"/>
      <c r="K37" s="19"/>
    </row>
    <row r="38" spans="2:11" ht="35.25" customHeight="1" thickBot="1">
      <c r="B38" s="14" t="s">
        <v>29</v>
      </c>
      <c r="C38" s="49">
        <v>30.7</v>
      </c>
      <c r="D38" s="44">
        <f>C38*100/C6</f>
        <v>0.054711127031395634</v>
      </c>
      <c r="E38" s="49">
        <v>16.5</v>
      </c>
      <c r="F38" s="44">
        <f>E38*100/E6</f>
        <v>0.03058217337312105</v>
      </c>
      <c r="G38" s="55">
        <f t="shared" si="0"/>
        <v>-14.2</v>
      </c>
      <c r="H38" s="19"/>
      <c r="I38" s="19"/>
      <c r="J38" s="19"/>
      <c r="K38" s="19"/>
    </row>
    <row r="39" spans="2:11" ht="35.25" customHeight="1" thickBot="1">
      <c r="B39" s="14" t="s">
        <v>30</v>
      </c>
      <c r="C39" s="49">
        <v>48.4</v>
      </c>
      <c r="D39" s="44">
        <f>C39*100/C6</f>
        <v>0.08625467584102764</v>
      </c>
      <c r="E39" s="49">
        <v>66.1</v>
      </c>
      <c r="F39" s="44">
        <f>E39*100/E6</f>
        <v>0.12251403999777583</v>
      </c>
      <c r="G39" s="55">
        <f t="shared" si="0"/>
        <v>17.699999999999996</v>
      </c>
      <c r="H39" s="19"/>
      <c r="I39" s="19"/>
      <c r="J39" s="19"/>
      <c r="K39" s="19"/>
    </row>
    <row r="40" spans="2:11" ht="35.25" customHeight="1" thickBot="1">
      <c r="B40" s="14" t="s">
        <v>34</v>
      </c>
      <c r="C40" s="49">
        <v>1.1</v>
      </c>
      <c r="D40" s="44">
        <v>0</v>
      </c>
      <c r="E40" s="49">
        <v>2.3</v>
      </c>
      <c r="F40" s="44">
        <f>E40*100/E6</f>
        <v>0.004262969621707782</v>
      </c>
      <c r="G40" s="55">
        <f t="shared" si="0"/>
        <v>1.1999999999999997</v>
      </c>
      <c r="H40" s="19"/>
      <c r="I40" s="19"/>
      <c r="J40" s="19"/>
      <c r="K40" s="19"/>
    </row>
    <row r="41" spans="2:11" ht="34.5" customHeight="1" thickBot="1">
      <c r="B41" s="14" t="s">
        <v>14</v>
      </c>
      <c r="C41" s="49">
        <v>172.5</v>
      </c>
      <c r="D41" s="44">
        <f>C41*100/C6</f>
        <v>0.3074159417887865</v>
      </c>
      <c r="E41" s="49"/>
      <c r="F41" s="44">
        <f>E41*100/E6</f>
        <v>0</v>
      </c>
      <c r="G41" s="55">
        <f t="shared" si="0"/>
        <v>-172.5</v>
      </c>
      <c r="H41" s="19"/>
      <c r="I41" s="19"/>
      <c r="J41" s="19"/>
      <c r="K41" s="19"/>
    </row>
    <row r="42" spans="1:11" ht="25.5" customHeight="1">
      <c r="A42" s="1"/>
      <c r="B42" s="26"/>
      <c r="C42" s="27"/>
      <c r="D42" s="28"/>
      <c r="E42" s="29"/>
      <c r="F42" s="28"/>
      <c r="G42" s="30"/>
      <c r="H42" s="31"/>
      <c r="I42" s="19"/>
      <c r="J42" s="19"/>
      <c r="K42" s="19"/>
    </row>
    <row r="43" spans="1:11" ht="27" customHeight="1">
      <c r="A43" s="1"/>
      <c r="B43" s="26"/>
      <c r="C43" s="27"/>
      <c r="D43" s="32"/>
      <c r="E43" s="27"/>
      <c r="F43" s="32"/>
      <c r="G43" s="30"/>
      <c r="H43" s="33"/>
      <c r="I43" s="19"/>
      <c r="J43" s="19"/>
      <c r="K43" s="19"/>
    </row>
    <row r="44" spans="1:11" ht="29.25" customHeight="1">
      <c r="A44" s="1"/>
      <c r="B44" s="26"/>
      <c r="C44" s="27"/>
      <c r="D44" s="32"/>
      <c r="E44" s="27"/>
      <c r="F44" s="32"/>
      <c r="G44" s="30"/>
      <c r="H44" s="33"/>
      <c r="I44" s="19"/>
      <c r="J44" s="19"/>
      <c r="K44" s="19"/>
    </row>
    <row r="45" spans="1:11" ht="44.25" customHeight="1">
      <c r="A45" s="1"/>
      <c r="B45" s="59"/>
      <c r="C45" s="27"/>
      <c r="D45" s="32"/>
      <c r="E45" s="27"/>
      <c r="F45" s="32"/>
      <c r="G45" s="30"/>
      <c r="H45" s="33"/>
      <c r="I45" s="19"/>
      <c r="J45" s="19"/>
      <c r="K45" s="19"/>
    </row>
    <row r="46" spans="1:11" ht="19.5" customHeight="1" hidden="1" thickBot="1">
      <c r="A46" s="1"/>
      <c r="B46" s="59"/>
      <c r="C46" s="27"/>
      <c r="D46" s="32"/>
      <c r="E46" s="27"/>
      <c r="F46" s="32"/>
      <c r="G46" s="30"/>
      <c r="H46" s="33"/>
      <c r="I46" s="19"/>
      <c r="J46" s="19"/>
      <c r="K46" s="19"/>
    </row>
    <row r="47" spans="1:11" ht="27.75" customHeight="1">
      <c r="A47" s="1"/>
      <c r="B47" s="34"/>
      <c r="C47" s="27"/>
      <c r="D47" s="32"/>
      <c r="E47" s="29"/>
      <c r="F47" s="32"/>
      <c r="G47" s="32"/>
      <c r="H47" s="33"/>
      <c r="I47" s="19"/>
      <c r="J47" s="19"/>
      <c r="K47" s="19"/>
    </row>
    <row r="48" spans="2:11" ht="41.25" customHeight="1" hidden="1" thickBot="1">
      <c r="B48" s="11" t="s">
        <v>2</v>
      </c>
      <c r="C48" s="12"/>
      <c r="D48" s="10"/>
      <c r="E48" s="12"/>
      <c r="F48" s="13"/>
      <c r="G48" s="9">
        <f>E48-C48</f>
        <v>0</v>
      </c>
      <c r="H48" s="8"/>
      <c r="I48" s="8"/>
      <c r="J48" s="8"/>
      <c r="K48" s="8"/>
    </row>
    <row r="49" spans="5:7" ht="18.75">
      <c r="E49" s="1"/>
      <c r="F49" s="7"/>
      <c r="G49" s="3"/>
    </row>
    <row r="50" spans="5:7" ht="18.75">
      <c r="E50" s="1"/>
      <c r="F50" s="7"/>
      <c r="G50" s="3"/>
    </row>
    <row r="51" spans="5:7" ht="18.75">
      <c r="E51" s="1"/>
      <c r="F51" s="7"/>
      <c r="G51" s="3"/>
    </row>
    <row r="52" spans="6:7" ht="18.75">
      <c r="F52" s="2"/>
      <c r="G52" s="3"/>
    </row>
    <row r="53" spans="6:7" ht="18.75">
      <c r="F53" s="4"/>
      <c r="G53" s="2"/>
    </row>
    <row r="54" spans="6:7" ht="18.75">
      <c r="F54" s="5"/>
      <c r="G54" s="3"/>
    </row>
    <row r="55" spans="6:7" ht="18.75">
      <c r="F55" s="5"/>
      <c r="G55" s="3"/>
    </row>
    <row r="56" spans="6:7" ht="18.75">
      <c r="F56" s="5"/>
      <c r="G56" s="3"/>
    </row>
    <row r="57" spans="6:7" ht="18.75">
      <c r="F57" s="5"/>
      <c r="G57" s="3"/>
    </row>
    <row r="58" spans="6:7" ht="18.75">
      <c r="F58" s="58"/>
      <c r="G58" s="2"/>
    </row>
    <row r="59" spans="6:7" ht="18.75">
      <c r="F59" s="58"/>
      <c r="G59" s="2"/>
    </row>
    <row r="60" spans="6:7" ht="18.75">
      <c r="F60" s="58"/>
      <c r="G60" s="3"/>
    </row>
    <row r="61" spans="6:7" ht="18.75">
      <c r="F61" s="58"/>
      <c r="G61" s="3"/>
    </row>
    <row r="62" spans="6:7" ht="18.75">
      <c r="F62" s="58"/>
      <c r="G62" s="3"/>
    </row>
    <row r="63" spans="6:7" ht="18.75">
      <c r="F63" s="4"/>
      <c r="G63" s="3"/>
    </row>
    <row r="64" spans="6:7" ht="18.75">
      <c r="F64" s="58"/>
      <c r="G64" s="2"/>
    </row>
    <row r="65" spans="6:7" ht="18.75">
      <c r="F65" s="58"/>
      <c r="G65" s="3"/>
    </row>
    <row r="66" spans="6:7" ht="18.75">
      <c r="F66" s="58"/>
      <c r="G66" s="3"/>
    </row>
    <row r="67" spans="6:7" ht="18.75">
      <c r="F67" s="58"/>
      <c r="G67" s="4"/>
    </row>
    <row r="68" spans="6:7" ht="18.75">
      <c r="F68" s="58"/>
      <c r="G68" s="5"/>
    </row>
    <row r="69" spans="6:7" ht="18.75">
      <c r="F69" s="58"/>
      <c r="G69" s="5"/>
    </row>
    <row r="70" spans="6:7" ht="18.75">
      <c r="F70" s="4"/>
      <c r="G70" s="2"/>
    </row>
    <row r="71" spans="6:7" ht="18.75">
      <c r="F71" s="5"/>
      <c r="G71" s="3"/>
    </row>
    <row r="72" spans="6:7" ht="18.75">
      <c r="F72" s="5"/>
      <c r="G72" s="3"/>
    </row>
    <row r="73" spans="6:7" ht="18.75">
      <c r="F73" s="5"/>
      <c r="G73" s="3"/>
    </row>
    <row r="74" spans="6:7" ht="18.75">
      <c r="F74" s="5"/>
      <c r="G74" s="3"/>
    </row>
    <row r="75" spans="6:7" ht="18.75">
      <c r="F75" s="6"/>
      <c r="G75" s="1"/>
    </row>
    <row r="76" spans="6:7" ht="12.75">
      <c r="F76" s="1"/>
      <c r="G76" s="1"/>
    </row>
    <row r="77" spans="6:7" ht="12.75">
      <c r="F77" s="1"/>
      <c r="G77" s="1"/>
    </row>
    <row r="78" spans="6:7" ht="12.75">
      <c r="F78" s="1"/>
      <c r="G78" s="1"/>
    </row>
    <row r="79" spans="6:7" ht="12.75">
      <c r="F79" s="1"/>
      <c r="G79" s="1"/>
    </row>
    <row r="80" spans="6:7" ht="12.75">
      <c r="F80" s="1"/>
      <c r="G80" s="1"/>
    </row>
    <row r="81" spans="6:7" ht="12.75">
      <c r="F81" s="1"/>
      <c r="G81" s="1"/>
    </row>
    <row r="82" spans="6:7" ht="12.75">
      <c r="F82" s="1"/>
      <c r="G82" s="1"/>
    </row>
    <row r="83" spans="6:7" ht="12.75">
      <c r="F83" s="1"/>
      <c r="G83" s="1"/>
    </row>
    <row r="84" spans="6:7" ht="12.75">
      <c r="F84" s="1"/>
      <c r="G84" s="1"/>
    </row>
    <row r="85" spans="6:7" ht="12.75">
      <c r="F85" s="1"/>
      <c r="G85" s="1"/>
    </row>
    <row r="86" spans="6:7" ht="12.75">
      <c r="F86" s="1"/>
      <c r="G86" s="1"/>
    </row>
    <row r="87" spans="6:7" ht="12.75">
      <c r="F87" s="1"/>
      <c r="G87" s="1"/>
    </row>
    <row r="88" spans="6:7" ht="12.75">
      <c r="F88" s="1"/>
      <c r="G88" s="1"/>
    </row>
    <row r="89" spans="6:7" ht="12.75">
      <c r="F89" s="1"/>
      <c r="G89" s="1"/>
    </row>
    <row r="90" spans="6:7" ht="12.75">
      <c r="F90" s="1"/>
      <c r="G90" s="1"/>
    </row>
    <row r="91" spans="6:7" ht="12.75">
      <c r="F91" s="1"/>
      <c r="G91" s="1"/>
    </row>
    <row r="92" spans="6:7" ht="12.75">
      <c r="F92" s="1"/>
      <c r="G92" s="1"/>
    </row>
    <row r="93" spans="6:7" ht="12.75">
      <c r="F93" s="1"/>
      <c r="G93" s="1"/>
    </row>
    <row r="94" spans="6:7" ht="12.75">
      <c r="F94" s="1"/>
      <c r="G94" s="1"/>
    </row>
  </sheetData>
  <sheetProtection/>
  <mergeCells count="6">
    <mergeCell ref="F67:F69"/>
    <mergeCell ref="B45:B46"/>
    <mergeCell ref="B2:K2"/>
    <mergeCell ref="B3:I3"/>
    <mergeCell ref="F58:F62"/>
    <mergeCell ref="F64:F66"/>
  </mergeCells>
  <printOptions/>
  <pageMargins left="0.75" right="0.75" top="1" bottom="1" header="0.5" footer="0.5"/>
  <pageSetup horizontalDpi="600" verticalDpi="600" orientation="landscape" paperSize="9" scale="32" r:id="rId1"/>
  <rowBreaks count="1" manualBreakCount="1">
    <brk id="4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ЗНТУ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cp:lastPrinted>2023-02-10T13:51:54Z</cp:lastPrinted>
  <dcterms:created xsi:type="dcterms:W3CDTF">2016-03-22T06:32:39Z</dcterms:created>
  <dcterms:modified xsi:type="dcterms:W3CDTF">2024-02-19T07:44:25Z</dcterms:modified>
  <cp:category/>
  <cp:version/>
  <cp:contentType/>
  <cp:contentStatus/>
</cp:coreProperties>
</file>