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70" activeTab="0"/>
  </bookViews>
  <sheets>
    <sheet name="таблица 8" sheetId="1" r:id="rId1"/>
  </sheets>
  <definedNames>
    <definedName name="_GoBack" localSheetId="0">'таблица 8'!$G$50</definedName>
    <definedName name="_xlnm.Print_Area" localSheetId="0">'таблица 8'!$A$1:$I$37</definedName>
  </definedNames>
  <calcPr fullCalcOnLoad="1"/>
</workbook>
</file>

<file path=xl/sharedStrings.xml><?xml version="1.0" encoding="utf-8"?>
<sst xmlns="http://schemas.openxmlformats.org/spreadsheetml/2006/main" count="40" uniqueCount="33">
  <si>
    <t>КЕКВ</t>
  </si>
  <si>
    <t>Найменування</t>
  </si>
  <si>
    <t>%</t>
  </si>
  <si>
    <t>Фінансування з державного бюджету</t>
  </si>
  <si>
    <t>Заробітна плата</t>
  </si>
  <si>
    <t>Нарахування на зарплату</t>
  </si>
  <si>
    <t>Оплата послуг(крімкомунальних)</t>
  </si>
  <si>
    <t>Відрядження</t>
  </si>
  <si>
    <t>Оплата комунальнихпослуг</t>
  </si>
  <si>
    <t>Оплата теплопостачання</t>
  </si>
  <si>
    <t xml:space="preserve">Оплата водо пост. і водовідведення  </t>
  </si>
  <si>
    <t xml:space="preserve">Оплата електроенергії                                      </t>
  </si>
  <si>
    <t>Окремі заходи розвитку по реалізації держ.програм</t>
  </si>
  <si>
    <t>Стипендія</t>
  </si>
  <si>
    <t>Інші пот. трансферти населенню</t>
  </si>
  <si>
    <t>Інші видатки</t>
  </si>
  <si>
    <t>Придбання товарів</t>
  </si>
  <si>
    <t>Компенсація на одяг студ.-сир.</t>
  </si>
  <si>
    <t xml:space="preserve">Харчування </t>
  </si>
  <si>
    <t>різниця(+,-)</t>
  </si>
  <si>
    <t>тис.грн.</t>
  </si>
  <si>
    <t>Реконструкція та реставрація інших обєктів</t>
  </si>
  <si>
    <t>Поточні видатки</t>
  </si>
  <si>
    <t>Капітальні видатки</t>
  </si>
  <si>
    <t>Капітальний ремонт інших обєктів</t>
  </si>
  <si>
    <t>Придбання обладнання і редметів довгост.користув.</t>
  </si>
  <si>
    <t>загал.фонд 2019</t>
  </si>
  <si>
    <t xml:space="preserve">Оплата інших енергоносіїв                                     </t>
  </si>
  <si>
    <t>загал.фонд 2020</t>
  </si>
  <si>
    <t>Капітальний ремонт житлового фонда</t>
  </si>
  <si>
    <t xml:space="preserve"> Анализ касових  видатків загального фонду 2019 - 2020 рік КПК 2201160</t>
  </si>
  <si>
    <t xml:space="preserve"> Анализ касових  видатків загального фонду 2019 - 2020 рік КПК 2201190</t>
  </si>
  <si>
    <t>таблиця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</si>
</sst>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0"/>
    <numFmt numFmtId="183" formatCode="0.0000000000"/>
    <numFmt numFmtId="184" formatCode="0.00000000"/>
  </numFmts>
  <fonts count="3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22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22"/>
      <name val="Times New Roman"/>
      <family val="1"/>
    </font>
    <font>
      <b/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left" vertical="justify" wrapText="1"/>
    </xf>
    <xf numFmtId="180" fontId="6" fillId="0" borderId="11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80" fontId="6" fillId="0" borderId="14" xfId="0" applyNumberFormat="1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80" fontId="6" fillId="0" borderId="1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wrapText="1"/>
    </xf>
    <xf numFmtId="180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6" fillId="0" borderId="17" xfId="0" applyNumberFormat="1" applyFont="1" applyBorder="1" applyAlignment="1">
      <alignment horizontal="center" wrapText="1"/>
    </xf>
    <xf numFmtId="180" fontId="29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180" fontId="29" fillId="0" borderId="13" xfId="0" applyNumberFormat="1" applyFont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2" fontId="29" fillId="0" borderId="14" xfId="0" applyNumberFormat="1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180" fontId="29" fillId="0" borderId="15" xfId="0" applyNumberFormat="1" applyFont="1" applyBorder="1" applyAlignment="1">
      <alignment horizontal="center" wrapText="1"/>
    </xf>
    <xf numFmtId="2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80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/>
    </xf>
    <xf numFmtId="180" fontId="29" fillId="0" borderId="16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180" fontId="29" fillId="0" borderId="17" xfId="0" applyNumberFormat="1" applyFont="1" applyBorder="1" applyAlignment="1">
      <alignment horizontal="center" wrapText="1"/>
    </xf>
    <xf numFmtId="180" fontId="29" fillId="0" borderId="18" xfId="0" applyNumberFormat="1" applyFont="1" applyBorder="1" applyAlignment="1">
      <alignment horizontal="center" wrapText="1"/>
    </xf>
    <xf numFmtId="180" fontId="6" fillId="0" borderId="17" xfId="0" applyNumberFormat="1" applyFont="1" applyBorder="1" applyAlignment="1">
      <alignment horizontal="center" wrapText="1"/>
    </xf>
    <xf numFmtId="180" fontId="6" fillId="0" borderId="18" xfId="0" applyNumberFormat="1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180" fontId="29" fillId="0" borderId="1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0" fontId="6" fillId="0" borderId="12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F13" sqref="F13:F14"/>
    </sheetView>
  </sheetViews>
  <sheetFormatPr defaultColWidth="9.00390625" defaultRowHeight="12.75"/>
  <cols>
    <col min="1" max="1" width="16.25390625" style="0" customWidth="1"/>
    <col min="2" max="2" width="61.75390625" style="0" customWidth="1"/>
    <col min="3" max="3" width="25.25390625" style="0" customWidth="1"/>
    <col min="4" max="4" width="20.625" style="0" customWidth="1"/>
    <col min="5" max="5" width="24.25390625" style="0" customWidth="1"/>
    <col min="6" max="6" width="16.375" style="0" customWidth="1"/>
    <col min="7" max="7" width="25.125" style="0" customWidth="1"/>
    <col min="9" max="9" width="11.625" style="0" customWidth="1"/>
    <col min="10" max="10" width="13.375" style="0" bestFit="1" customWidth="1"/>
    <col min="11" max="11" width="11.125" style="0" bestFit="1" customWidth="1"/>
  </cols>
  <sheetData>
    <row r="1" spans="8:9" ht="25.5">
      <c r="H1" s="10" t="s">
        <v>32</v>
      </c>
      <c r="I1" s="10"/>
    </row>
    <row r="2" spans="1:11" ht="33">
      <c r="A2" s="7"/>
      <c r="B2" s="76" t="s">
        <v>30</v>
      </c>
      <c r="C2" s="77"/>
      <c r="D2" s="77"/>
      <c r="E2" s="77"/>
      <c r="F2" s="77"/>
      <c r="G2" s="77"/>
      <c r="H2" s="77"/>
      <c r="I2" s="77"/>
      <c r="J2" s="77"/>
      <c r="K2" s="77"/>
    </row>
    <row r="3" spans="1:11" ht="23.25">
      <c r="A3" s="80"/>
      <c r="B3" s="80"/>
      <c r="C3" s="80"/>
      <c r="D3" s="80"/>
      <c r="E3" s="80"/>
      <c r="F3" s="80"/>
      <c r="G3" s="80"/>
      <c r="H3" s="80"/>
      <c r="I3" s="80"/>
      <c r="J3" s="7"/>
      <c r="K3" s="7"/>
    </row>
    <row r="4" spans="1:11" ht="26.25" thickBot="1">
      <c r="A4" s="9"/>
      <c r="B4" s="9"/>
      <c r="C4" s="9"/>
      <c r="D4" s="9"/>
      <c r="E4" s="9"/>
      <c r="F4" s="9"/>
      <c r="G4" s="8" t="s">
        <v>20</v>
      </c>
      <c r="H4" s="9"/>
      <c r="I4" s="9"/>
      <c r="J4" s="7"/>
      <c r="K4" s="7"/>
    </row>
    <row r="5" spans="1:11" ht="57" customHeight="1" thickBot="1">
      <c r="A5" s="13" t="s">
        <v>0</v>
      </c>
      <c r="B5" s="13" t="s">
        <v>1</v>
      </c>
      <c r="C5" s="14" t="s">
        <v>26</v>
      </c>
      <c r="D5" s="16" t="s">
        <v>2</v>
      </c>
      <c r="E5" s="14" t="s">
        <v>28</v>
      </c>
      <c r="F5" s="15" t="s">
        <v>2</v>
      </c>
      <c r="G5" s="16" t="s">
        <v>19</v>
      </c>
      <c r="H5" s="7"/>
      <c r="I5" s="7"/>
      <c r="J5" s="7"/>
      <c r="K5" s="7"/>
    </row>
    <row r="6" spans="1:11" ht="56.25" customHeight="1" thickBot="1">
      <c r="A6" s="17"/>
      <c r="B6" s="15" t="s">
        <v>3</v>
      </c>
      <c r="C6" s="49">
        <f>C7+C27</f>
        <v>169588.69999999998</v>
      </c>
      <c r="D6" s="28">
        <f>D8+D10+D11+D12+D13+D15+D17+D22+D23+D24+D26+D28+D29+D30+D31</f>
        <v>100.00000000000001</v>
      </c>
      <c r="E6" s="27">
        <f>E7+E27</f>
        <v>202344.3</v>
      </c>
      <c r="F6" s="28">
        <f>F8+F10+F11+F12+F13+F15+F17+F22+F23+F24+F26+F28+F29+F30+F31</f>
        <v>100</v>
      </c>
      <c r="G6" s="29">
        <f>E6-C6</f>
        <v>32755.600000000006</v>
      </c>
      <c r="H6" s="30"/>
      <c r="I6" s="7"/>
      <c r="J6" s="7"/>
      <c r="K6" s="7"/>
    </row>
    <row r="7" spans="1:11" ht="64.5" customHeight="1" thickBot="1">
      <c r="A7" s="18">
        <v>2000</v>
      </c>
      <c r="B7" s="15" t="s">
        <v>22</v>
      </c>
      <c r="C7" s="49">
        <f>C8+C9+C10+C11+C12+C13+C15+C17+C22+C23+C24+C26</f>
        <v>169588.69999999998</v>
      </c>
      <c r="D7" s="49"/>
      <c r="E7" s="27">
        <f>E8+E9+E10+E11+E12+E13+E15+E17+E22+E23+E24+E26</f>
        <v>199444.3</v>
      </c>
      <c r="F7" s="27"/>
      <c r="G7" s="27">
        <f>G8+G9+G10+G11+G12+G13+G15+G17+G22+G23+G24+G26</f>
        <v>29855.600000000006</v>
      </c>
      <c r="H7" s="30"/>
      <c r="I7" s="7"/>
      <c r="J7" s="7"/>
      <c r="K7" s="7"/>
    </row>
    <row r="8" spans="1:11" ht="47.25" customHeight="1" thickBot="1">
      <c r="A8" s="19">
        <v>2111</v>
      </c>
      <c r="B8" s="15" t="s">
        <v>4</v>
      </c>
      <c r="C8" s="49">
        <v>119709</v>
      </c>
      <c r="D8" s="82">
        <f>(C8+C9)*100/C6</f>
        <v>85.98066970263939</v>
      </c>
      <c r="E8" s="27">
        <v>142769.2</v>
      </c>
      <c r="F8" s="84">
        <f>(E8+E9)*100/E6</f>
        <v>86.08001312614194</v>
      </c>
      <c r="G8" s="31">
        <f aca="true" t="shared" si="0" ref="G8:G28">E8-C8</f>
        <v>23060.20000000001</v>
      </c>
      <c r="H8" s="30"/>
      <c r="I8" s="7"/>
      <c r="J8" s="7"/>
      <c r="K8" s="7"/>
    </row>
    <row r="9" spans="1:11" ht="53.25" customHeight="1" thickBot="1">
      <c r="A9" s="20">
        <v>2120</v>
      </c>
      <c r="B9" s="19" t="s">
        <v>5</v>
      </c>
      <c r="C9" s="51">
        <v>26104.5</v>
      </c>
      <c r="D9" s="83"/>
      <c r="E9" s="32">
        <v>31408.8</v>
      </c>
      <c r="F9" s="85"/>
      <c r="G9" s="33">
        <f t="shared" si="0"/>
        <v>5304.299999999999</v>
      </c>
      <c r="H9" s="30"/>
      <c r="I9" s="7"/>
      <c r="J9" s="7"/>
      <c r="K9" s="7"/>
    </row>
    <row r="10" spans="1:11" ht="31.5" thickBot="1">
      <c r="A10" s="81">
        <v>2210</v>
      </c>
      <c r="B10" s="20" t="s">
        <v>16</v>
      </c>
      <c r="C10" s="52">
        <v>5860.9</v>
      </c>
      <c r="D10" s="53">
        <f>C10*100/C6</f>
        <v>3.455949600415594</v>
      </c>
      <c r="E10" s="31">
        <v>5796.3</v>
      </c>
      <c r="F10" s="34">
        <f>E10*100/E6</f>
        <v>2.864572908651245</v>
      </c>
      <c r="G10" s="33">
        <f t="shared" si="0"/>
        <v>-64.59999999999945</v>
      </c>
      <c r="H10" s="30"/>
      <c r="I10" s="7"/>
      <c r="J10" s="7"/>
      <c r="K10" s="7"/>
    </row>
    <row r="11" spans="1:11" ht="45" customHeight="1" thickBot="1">
      <c r="A11" s="81"/>
      <c r="B11" s="21" t="s">
        <v>17</v>
      </c>
      <c r="C11" s="54">
        <v>89.9</v>
      </c>
      <c r="D11" s="55">
        <f>C11*100/C6</f>
        <v>0.05301060742844305</v>
      </c>
      <c r="E11" s="35">
        <v>71.1</v>
      </c>
      <c r="F11" s="36">
        <f>E11*100/E6</f>
        <v>0.035138128427635466</v>
      </c>
      <c r="G11" s="48">
        <f t="shared" si="0"/>
        <v>-18.80000000000001</v>
      </c>
      <c r="H11" s="30"/>
      <c r="I11" s="7"/>
      <c r="J11" s="7"/>
      <c r="K11" s="7"/>
    </row>
    <row r="12" spans="1:11" ht="39" customHeight="1" thickBot="1">
      <c r="A12" s="22">
        <v>2230</v>
      </c>
      <c r="B12" s="22" t="s">
        <v>18</v>
      </c>
      <c r="C12" s="56">
        <v>3811.7</v>
      </c>
      <c r="D12" s="57">
        <f>C12*100/C6</f>
        <v>2.247614375250238</v>
      </c>
      <c r="E12" s="37">
        <v>3990.4</v>
      </c>
      <c r="F12" s="38">
        <f>E12*100/E6</f>
        <v>1.9720842148753388</v>
      </c>
      <c r="G12" s="39">
        <f t="shared" si="0"/>
        <v>178.70000000000027</v>
      </c>
      <c r="H12" s="30"/>
      <c r="I12" s="7"/>
      <c r="J12" s="7"/>
      <c r="K12" s="7"/>
    </row>
    <row r="13" spans="1:11" ht="64.5" customHeight="1" thickBot="1">
      <c r="A13" s="68">
        <v>2240</v>
      </c>
      <c r="B13" s="68" t="s">
        <v>6</v>
      </c>
      <c r="C13" s="74">
        <v>5372.8</v>
      </c>
      <c r="D13" s="70">
        <f>C13*100/C6</f>
        <v>3.1681356128091083</v>
      </c>
      <c r="E13" s="78">
        <v>9703.2</v>
      </c>
      <c r="F13" s="72">
        <f>E13*100/E6</f>
        <v>4.795390826428025</v>
      </c>
      <c r="G13" s="33">
        <f t="shared" si="0"/>
        <v>4330.400000000001</v>
      </c>
      <c r="H13" s="30"/>
      <c r="I13" s="7"/>
      <c r="J13" s="7"/>
      <c r="K13" s="7"/>
    </row>
    <row r="14" spans="1:11" ht="19.5" customHeight="1" hidden="1" thickBot="1">
      <c r="A14" s="69"/>
      <c r="B14" s="69"/>
      <c r="C14" s="75"/>
      <c r="D14" s="71"/>
      <c r="E14" s="79"/>
      <c r="F14" s="73"/>
      <c r="G14" s="29">
        <f t="shared" si="0"/>
        <v>0</v>
      </c>
      <c r="H14" s="30"/>
      <c r="I14" s="7"/>
      <c r="J14" s="7"/>
      <c r="K14" s="7"/>
    </row>
    <row r="15" spans="1:11" ht="44.25" customHeight="1" thickBot="1">
      <c r="A15" s="68">
        <v>2250</v>
      </c>
      <c r="B15" s="68" t="s">
        <v>7</v>
      </c>
      <c r="C15" s="70">
        <v>95.7</v>
      </c>
      <c r="D15" s="58">
        <f>C15*100/C6</f>
        <v>0.05643064661737487</v>
      </c>
      <c r="E15" s="72">
        <v>91.4</v>
      </c>
      <c r="F15" s="40">
        <f>E15*100/E6</f>
        <v>0.04517053359051874</v>
      </c>
      <c r="G15" s="48">
        <f t="shared" si="0"/>
        <v>-4.299999999999997</v>
      </c>
      <c r="H15" s="30"/>
      <c r="I15" s="7"/>
      <c r="J15" s="7"/>
      <c r="K15" s="7"/>
    </row>
    <row r="16" spans="1:11" ht="19.5" customHeight="1" hidden="1" thickBot="1">
      <c r="A16" s="69"/>
      <c r="B16" s="69"/>
      <c r="C16" s="71"/>
      <c r="D16" s="59"/>
      <c r="E16" s="73"/>
      <c r="F16" s="41"/>
      <c r="G16" s="29">
        <f t="shared" si="0"/>
        <v>0</v>
      </c>
      <c r="H16" s="30"/>
      <c r="I16" s="7"/>
      <c r="J16" s="7"/>
      <c r="K16" s="7"/>
    </row>
    <row r="17" spans="1:11" ht="43.5" customHeight="1" thickBot="1">
      <c r="A17" s="15">
        <v>2270</v>
      </c>
      <c r="B17" s="15" t="s">
        <v>8</v>
      </c>
      <c r="C17" s="49">
        <f>C18+C19+C20+C21</f>
        <v>3692.1000000000004</v>
      </c>
      <c r="D17" s="60">
        <f>C17*100/C6</f>
        <v>2.177090808526748</v>
      </c>
      <c r="E17" s="27">
        <f>E18+E19+E20+E21</f>
        <v>4243.500000000001</v>
      </c>
      <c r="F17" s="42">
        <f>E17*100/E6</f>
        <v>2.0971680447633076</v>
      </c>
      <c r="G17" s="29">
        <f t="shared" si="0"/>
        <v>551.4000000000005</v>
      </c>
      <c r="H17" s="30"/>
      <c r="I17" s="7"/>
      <c r="J17" s="7"/>
      <c r="K17" s="7"/>
    </row>
    <row r="18" spans="1:11" ht="43.5" customHeight="1" thickBot="1">
      <c r="A18" s="15">
        <v>2271</v>
      </c>
      <c r="B18" s="15" t="s">
        <v>9</v>
      </c>
      <c r="C18" s="49">
        <v>1757.7</v>
      </c>
      <c r="D18" s="61">
        <f>C18*100/C6</f>
        <v>1.0364487728250764</v>
      </c>
      <c r="E18" s="27">
        <v>2364.9</v>
      </c>
      <c r="F18" s="43">
        <f>E18*100/E6</f>
        <v>1.1687504911183562</v>
      </c>
      <c r="G18" s="29">
        <f t="shared" si="0"/>
        <v>607.2</v>
      </c>
      <c r="H18" s="30"/>
      <c r="I18" s="7"/>
      <c r="J18" s="7"/>
      <c r="K18" s="7"/>
    </row>
    <row r="19" spans="1:11" ht="50.25" customHeight="1" thickBot="1">
      <c r="A19" s="15">
        <v>2272</v>
      </c>
      <c r="B19" s="15" t="s">
        <v>10</v>
      </c>
      <c r="C19" s="49">
        <v>112</v>
      </c>
      <c r="D19" s="61">
        <f>C19*100/C6</f>
        <v>0.06604213606213151</v>
      </c>
      <c r="E19" s="27">
        <v>229.8</v>
      </c>
      <c r="F19" s="43">
        <f>E19*100/E6</f>
        <v>0.11356880327244208</v>
      </c>
      <c r="G19" s="29">
        <f t="shared" si="0"/>
        <v>117.80000000000001</v>
      </c>
      <c r="H19" s="30"/>
      <c r="I19" s="7"/>
      <c r="J19" s="7"/>
      <c r="K19" s="7"/>
    </row>
    <row r="20" spans="1:11" ht="36" customHeight="1" thickBot="1">
      <c r="A20" s="15">
        <v>2273</v>
      </c>
      <c r="B20" s="15" t="s">
        <v>11</v>
      </c>
      <c r="C20" s="50">
        <v>1760.4</v>
      </c>
      <c r="D20" s="61">
        <f>C20*100/C6</f>
        <v>1.038040860033717</v>
      </c>
      <c r="E20" s="29">
        <v>1563.2</v>
      </c>
      <c r="F20" s="43">
        <f>E20*100/E6</f>
        <v>0.7725446182570994</v>
      </c>
      <c r="G20" s="29">
        <f t="shared" si="0"/>
        <v>-197.20000000000005</v>
      </c>
      <c r="H20" s="30"/>
      <c r="I20" s="7"/>
      <c r="J20" s="7"/>
      <c r="K20" s="7"/>
    </row>
    <row r="21" spans="1:11" ht="36" customHeight="1" thickBot="1">
      <c r="A21" s="15">
        <v>2275</v>
      </c>
      <c r="B21" s="15" t="s">
        <v>27</v>
      </c>
      <c r="C21" s="49">
        <v>62</v>
      </c>
      <c r="D21" s="50"/>
      <c r="E21" s="27">
        <v>85.6</v>
      </c>
      <c r="F21" s="43">
        <f>E21*100/E6</f>
        <v>0.04230413211540923</v>
      </c>
      <c r="G21" s="29"/>
      <c r="H21" s="30"/>
      <c r="I21" s="7"/>
      <c r="J21" s="7"/>
      <c r="K21" s="7"/>
    </row>
    <row r="22" spans="1:11" ht="50.25" customHeight="1" thickBot="1">
      <c r="A22" s="15">
        <v>2282</v>
      </c>
      <c r="B22" s="15" t="s">
        <v>12</v>
      </c>
      <c r="C22" s="49">
        <v>0.8</v>
      </c>
      <c r="D22" s="62">
        <f>C22*100/C6</f>
        <v>0.00047172954330093934</v>
      </c>
      <c r="E22" s="27">
        <v>1.3</v>
      </c>
      <c r="F22" s="45">
        <f>E22*100/E6</f>
        <v>0.0006424692961452337</v>
      </c>
      <c r="G22" s="29">
        <f t="shared" si="0"/>
        <v>0.5</v>
      </c>
      <c r="H22" s="30"/>
      <c r="I22" s="7"/>
      <c r="J22" s="7"/>
      <c r="K22" s="7"/>
    </row>
    <row r="23" spans="1:11" ht="46.5" customHeight="1" thickBot="1">
      <c r="A23" s="15">
        <v>2720</v>
      </c>
      <c r="B23" s="15" t="s">
        <v>13</v>
      </c>
      <c r="C23" s="49">
        <v>3698.4</v>
      </c>
      <c r="D23" s="49">
        <f>C23*100/C6</f>
        <v>2.1808056786802426</v>
      </c>
      <c r="E23" s="27"/>
      <c r="F23" s="27">
        <f>E23*100/E6</f>
        <v>0</v>
      </c>
      <c r="G23" s="29">
        <f t="shared" si="0"/>
        <v>-3698.4</v>
      </c>
      <c r="H23" s="30"/>
      <c r="I23" s="7"/>
      <c r="J23" s="7"/>
      <c r="K23" s="7"/>
    </row>
    <row r="24" spans="1:11" ht="65.25" customHeight="1" thickBot="1">
      <c r="A24" s="68">
        <v>2730</v>
      </c>
      <c r="B24" s="68" t="s">
        <v>14</v>
      </c>
      <c r="C24" s="70">
        <v>1149</v>
      </c>
      <c r="D24" s="70">
        <f>C24*100/C6</f>
        <v>0.6775215565659741</v>
      </c>
      <c r="E24" s="72">
        <v>1369.1</v>
      </c>
      <c r="F24" s="72">
        <f>E24*100/E6</f>
        <v>0.6766190102711073</v>
      </c>
      <c r="G24" s="33">
        <f t="shared" si="0"/>
        <v>220.0999999999999</v>
      </c>
      <c r="H24" s="30"/>
      <c r="I24" s="7"/>
      <c r="J24" s="7"/>
      <c r="K24" s="7"/>
    </row>
    <row r="25" spans="1:11" ht="19.5" customHeight="1" hidden="1" thickBot="1">
      <c r="A25" s="69"/>
      <c r="B25" s="69"/>
      <c r="C25" s="71"/>
      <c r="D25" s="71"/>
      <c r="E25" s="73"/>
      <c r="F25" s="73"/>
      <c r="G25" s="29">
        <f t="shared" si="0"/>
        <v>0</v>
      </c>
      <c r="H25" s="30"/>
      <c r="I25" s="7"/>
      <c r="J25" s="7"/>
      <c r="K25" s="7"/>
    </row>
    <row r="26" spans="1:11" ht="38.25" customHeight="1" thickBot="1">
      <c r="A26" s="15">
        <v>2800</v>
      </c>
      <c r="B26" s="15" t="s">
        <v>15</v>
      </c>
      <c r="C26" s="50">
        <v>3.9</v>
      </c>
      <c r="D26" s="63">
        <f>C26*100/C6</f>
        <v>0.002299681523592079</v>
      </c>
      <c r="E26" s="29"/>
      <c r="F26" s="45">
        <f>E26*100/E6</f>
        <v>0</v>
      </c>
      <c r="G26" s="29">
        <f t="shared" si="0"/>
        <v>-3.9</v>
      </c>
      <c r="H26" s="30"/>
      <c r="I26" s="7"/>
      <c r="J26" s="7"/>
      <c r="K26" s="7"/>
    </row>
    <row r="27" spans="1:11" ht="37.5" customHeight="1" thickBot="1">
      <c r="A27" s="23">
        <v>3000</v>
      </c>
      <c r="B27" s="24" t="s">
        <v>23</v>
      </c>
      <c r="C27" s="64">
        <f>C28+C29+C30+C31</f>
        <v>0</v>
      </c>
      <c r="D27" s="63"/>
      <c r="E27" s="46">
        <f>E28+E29+E30+E31</f>
        <v>2900</v>
      </c>
      <c r="F27" s="45"/>
      <c r="G27" s="27">
        <f t="shared" si="0"/>
        <v>2900</v>
      </c>
      <c r="H27" s="30"/>
      <c r="I27" s="7"/>
      <c r="J27" s="11"/>
      <c r="K27" s="11"/>
    </row>
    <row r="28" spans="1:8" ht="57.75" customHeight="1" thickBot="1">
      <c r="A28" s="23">
        <v>3110</v>
      </c>
      <c r="B28" s="26" t="s">
        <v>25</v>
      </c>
      <c r="C28" s="65"/>
      <c r="D28" s="49">
        <f>C28*100/C6</f>
        <v>0</v>
      </c>
      <c r="E28" s="47">
        <v>1657</v>
      </c>
      <c r="F28" s="27">
        <f>E28*100/E6</f>
        <v>0.8189012490097325</v>
      </c>
      <c r="G28" s="31">
        <f t="shared" si="0"/>
        <v>1657</v>
      </c>
      <c r="H28" s="30"/>
    </row>
    <row r="29" spans="1:10" ht="56.25" customHeight="1" thickBot="1">
      <c r="A29" s="25">
        <v>3131</v>
      </c>
      <c r="B29" s="24" t="s">
        <v>29</v>
      </c>
      <c r="C29" s="66"/>
      <c r="D29" s="49">
        <f>C29*100/C6</f>
        <v>0</v>
      </c>
      <c r="E29" s="44">
        <v>309.4</v>
      </c>
      <c r="F29" s="27">
        <f>E29*100/E6</f>
        <v>0.1529076924825656</v>
      </c>
      <c r="G29" s="29">
        <f>E29-C29</f>
        <v>309.4</v>
      </c>
      <c r="H29" s="30"/>
      <c r="J29" s="12"/>
    </row>
    <row r="30" spans="1:8" ht="56.25" thickBot="1">
      <c r="A30" s="25">
        <v>3132</v>
      </c>
      <c r="B30" s="24" t="s">
        <v>24</v>
      </c>
      <c r="C30" s="60"/>
      <c r="D30" s="49">
        <f>C30*100/C6</f>
        <v>0</v>
      </c>
      <c r="E30" s="42">
        <v>49.5</v>
      </c>
      <c r="F30" s="27">
        <f>E30*100/E6</f>
        <v>0.024463253968606973</v>
      </c>
      <c r="G30" s="27">
        <f>E30-C30</f>
        <v>49.5</v>
      </c>
      <c r="H30" s="30"/>
    </row>
    <row r="31" spans="1:8" ht="55.5" thickBot="1">
      <c r="A31" s="25">
        <v>3142</v>
      </c>
      <c r="B31" s="15" t="s">
        <v>21</v>
      </c>
      <c r="C31" s="42"/>
      <c r="D31" s="45">
        <f>C31*100/C6</f>
        <v>0</v>
      </c>
      <c r="E31" s="42">
        <v>884.1</v>
      </c>
      <c r="F31" s="45">
        <f>E31*100/E6</f>
        <v>0.436928542093847</v>
      </c>
      <c r="G31" s="27">
        <f>E31-C31</f>
        <v>884.1</v>
      </c>
      <c r="H31" s="30"/>
    </row>
    <row r="32" spans="6:7" ht="18.75">
      <c r="F32" s="4"/>
      <c r="G32" s="2"/>
    </row>
    <row r="33" spans="6:7" ht="18.75">
      <c r="F33" s="5"/>
      <c r="G33" s="3"/>
    </row>
    <row r="34" spans="1:10" ht="33.75" thickBot="1">
      <c r="A34" s="76" t="s">
        <v>31</v>
      </c>
      <c r="B34" s="77"/>
      <c r="C34" s="77"/>
      <c r="D34" s="77"/>
      <c r="E34" s="77"/>
      <c r="F34" s="77"/>
      <c r="G34" s="77"/>
      <c r="H34" s="77"/>
      <c r="I34" s="77"/>
      <c r="J34" s="77"/>
    </row>
    <row r="35" spans="1:7" ht="54.75" thickBot="1">
      <c r="A35" s="13" t="s">
        <v>0</v>
      </c>
      <c r="B35" s="13" t="s">
        <v>1</v>
      </c>
      <c r="C35" s="14" t="s">
        <v>26</v>
      </c>
      <c r="D35" s="16"/>
      <c r="E35" s="14" t="s">
        <v>28</v>
      </c>
      <c r="F35" s="15"/>
      <c r="G35" s="16" t="s">
        <v>19</v>
      </c>
    </row>
    <row r="36" spans="1:7" ht="31.5" thickBot="1">
      <c r="A36" s="15">
        <v>2720</v>
      </c>
      <c r="B36" s="15" t="s">
        <v>13</v>
      </c>
      <c r="C36" s="49">
        <v>38774.3</v>
      </c>
      <c r="D36" s="49"/>
      <c r="E36" s="27">
        <v>40258.8</v>
      </c>
      <c r="F36" s="27"/>
      <c r="G36" s="27">
        <f>E36-C36</f>
        <v>1484.5</v>
      </c>
    </row>
    <row r="37" spans="6:7" ht="18.75">
      <c r="F37" s="67"/>
      <c r="G37" s="2"/>
    </row>
    <row r="38" spans="6:7" ht="18.75">
      <c r="F38" s="67"/>
      <c r="G38" s="2"/>
    </row>
    <row r="39" spans="6:7" ht="18.75">
      <c r="F39" s="67"/>
      <c r="G39" s="3"/>
    </row>
    <row r="40" spans="6:7" ht="18.75">
      <c r="F40" s="67"/>
      <c r="G40" s="3"/>
    </row>
    <row r="41" spans="6:7" ht="18.75">
      <c r="F41" s="67"/>
      <c r="G41" s="3"/>
    </row>
    <row r="42" spans="6:7" ht="18.75">
      <c r="F42" s="4"/>
      <c r="G42" s="3"/>
    </row>
    <row r="43" spans="6:7" ht="18.75">
      <c r="F43" s="67"/>
      <c r="G43" s="2"/>
    </row>
    <row r="44" spans="6:7" ht="18.75">
      <c r="F44" s="67"/>
      <c r="G44" s="3"/>
    </row>
    <row r="45" spans="6:7" ht="18.75">
      <c r="F45" s="67"/>
      <c r="G45" s="3"/>
    </row>
    <row r="46" spans="6:7" ht="18.75">
      <c r="F46" s="67"/>
      <c r="G46" s="4"/>
    </row>
    <row r="47" spans="6:7" ht="18.75">
      <c r="F47" s="67"/>
      <c r="G47" s="5"/>
    </row>
    <row r="48" spans="6:7" ht="18.75">
      <c r="F48" s="67"/>
      <c r="G48" s="5"/>
    </row>
    <row r="49" spans="6:7" ht="18.75">
      <c r="F49" s="4"/>
      <c r="G49" s="2"/>
    </row>
    <row r="50" spans="6:7" ht="18.75">
      <c r="F50" s="5"/>
      <c r="G50" s="3"/>
    </row>
    <row r="51" spans="6:7" ht="18.75">
      <c r="F51" s="5"/>
      <c r="G51" s="3"/>
    </row>
    <row r="52" spans="6:7" ht="18.75">
      <c r="F52" s="5"/>
      <c r="G52" s="3"/>
    </row>
    <row r="53" spans="6:7" ht="18.75">
      <c r="F53" s="5"/>
      <c r="G53" s="3"/>
    </row>
    <row r="54" spans="6:7" ht="18.75">
      <c r="F54" s="6"/>
      <c r="G54" s="1"/>
    </row>
    <row r="55" spans="6:7" ht="12.75">
      <c r="F55" s="1"/>
      <c r="G55" s="1"/>
    </row>
    <row r="56" spans="6:7" ht="12.75">
      <c r="F56" s="1"/>
      <c r="G56" s="1"/>
    </row>
    <row r="57" spans="6:7" ht="12.75">
      <c r="F57" s="1"/>
      <c r="G57" s="1"/>
    </row>
    <row r="58" spans="6:7" ht="12.75">
      <c r="F58" s="1"/>
      <c r="G58" s="1"/>
    </row>
    <row r="59" spans="6:7" ht="12.75">
      <c r="F59" s="1"/>
      <c r="G59" s="1"/>
    </row>
    <row r="60" spans="6:7" ht="12.75">
      <c r="F60" s="1"/>
      <c r="G60" s="1"/>
    </row>
    <row r="61" spans="6:7" ht="12.75">
      <c r="F61" s="1"/>
      <c r="G61" s="1"/>
    </row>
    <row r="62" spans="6:7" ht="12.75">
      <c r="F62" s="1"/>
      <c r="G62" s="1"/>
    </row>
    <row r="63" spans="6:7" ht="12.75">
      <c r="F63" s="1"/>
      <c r="G63" s="1"/>
    </row>
    <row r="64" spans="6:7" ht="12.75">
      <c r="F64" s="1"/>
      <c r="G64" s="1"/>
    </row>
    <row r="65" spans="6:7" ht="12.75">
      <c r="F65" s="1"/>
      <c r="G65" s="1"/>
    </row>
    <row r="66" spans="6:7" ht="12.75">
      <c r="F66" s="1"/>
      <c r="G66" s="1"/>
    </row>
    <row r="67" spans="6:7" ht="12.75">
      <c r="F67" s="1"/>
      <c r="G67" s="1"/>
    </row>
    <row r="68" spans="6:7" ht="12.75">
      <c r="F68" s="1"/>
      <c r="G68" s="1"/>
    </row>
    <row r="69" spans="6:7" ht="12.75">
      <c r="F69" s="1"/>
      <c r="G69" s="1"/>
    </row>
    <row r="70" spans="6:7" ht="12.75">
      <c r="F70" s="1"/>
      <c r="G70" s="1"/>
    </row>
    <row r="71" spans="6:7" ht="12.75">
      <c r="F71" s="1"/>
      <c r="G71" s="1"/>
    </row>
    <row r="72" spans="6:7" ht="12.75">
      <c r="F72" s="1"/>
      <c r="G72" s="1"/>
    </row>
    <row r="73" spans="6:7" ht="12.75">
      <c r="F73" s="1"/>
      <c r="G73" s="1"/>
    </row>
  </sheetData>
  <sheetProtection/>
  <mergeCells count="25">
    <mergeCell ref="A34:J34"/>
    <mergeCell ref="B2:K2"/>
    <mergeCell ref="E13:E14"/>
    <mergeCell ref="E15:E16"/>
    <mergeCell ref="E24:E25"/>
    <mergeCell ref="A3:I3"/>
    <mergeCell ref="D24:D25"/>
    <mergeCell ref="A10:A11"/>
    <mergeCell ref="D8:D9"/>
    <mergeCell ref="F8:F9"/>
    <mergeCell ref="F13:F14"/>
    <mergeCell ref="A13:A14"/>
    <mergeCell ref="B13:B14"/>
    <mergeCell ref="C13:C14"/>
    <mergeCell ref="D13:D14"/>
    <mergeCell ref="F46:F48"/>
    <mergeCell ref="A15:A16"/>
    <mergeCell ref="B15:B16"/>
    <mergeCell ref="C15:C16"/>
    <mergeCell ref="F24:F25"/>
    <mergeCell ref="A24:A25"/>
    <mergeCell ref="B24:B25"/>
    <mergeCell ref="C24:C25"/>
    <mergeCell ref="F37:F41"/>
    <mergeCell ref="F43:F45"/>
  </mergeCells>
  <printOptions/>
  <pageMargins left="0.75" right="0.75" top="1" bottom="1" header="0.5" footer="0.5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ЗНТУ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2021-03-25T08:23:46Z</cp:lastPrinted>
  <dcterms:created xsi:type="dcterms:W3CDTF">2016-03-22T06:32:39Z</dcterms:created>
  <dcterms:modified xsi:type="dcterms:W3CDTF">2021-04-02T09:01:36Z</dcterms:modified>
  <cp:category/>
  <cp:version/>
  <cp:contentType/>
  <cp:contentStatus/>
</cp:coreProperties>
</file>