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11" sheetId="1" r:id="rId1"/>
  </sheets>
  <definedNames>
    <definedName name="_GoBack" localSheetId="0">'таблица 11'!$G$67</definedName>
    <definedName name="_xlnm.Print_Area" localSheetId="0">'таблица 11'!$B$1:$J$44</definedName>
  </definedNames>
  <calcPr fullCalcOnLoad="1"/>
</workbook>
</file>

<file path=xl/sharedStrings.xml><?xml version="1.0" encoding="utf-8"?>
<sst xmlns="http://schemas.openxmlformats.org/spreadsheetml/2006/main" count="41" uniqueCount="35">
  <si>
    <t>Найменування</t>
  </si>
  <si>
    <t>%</t>
  </si>
  <si>
    <t>Придбання обладнання і предметів</t>
  </si>
  <si>
    <t>різниця(+,-)</t>
  </si>
  <si>
    <t>Стипендія студентам</t>
  </si>
  <si>
    <t xml:space="preserve">стипендія аспірантам </t>
  </si>
  <si>
    <t>стипендія докторантам</t>
  </si>
  <si>
    <t>стипендія студентам-сиротам</t>
  </si>
  <si>
    <t>стипендія студентам-інвалідам</t>
  </si>
  <si>
    <t>стипендія ВРУ (студентам)</t>
  </si>
  <si>
    <t>стипендія ВНЗ</t>
  </si>
  <si>
    <t>стипендія ім. Грушевського(студентам)</t>
  </si>
  <si>
    <t>стипендія ім. Грушевського(аспірантам )</t>
  </si>
  <si>
    <t>стипендія студентам з дітьми та малозаб.</t>
  </si>
  <si>
    <t>премія та матер.допомога студентам</t>
  </si>
  <si>
    <t>індексація</t>
  </si>
  <si>
    <t>тис.грн.</t>
  </si>
  <si>
    <t>стипендія ВРУ (сиротам)</t>
  </si>
  <si>
    <t xml:space="preserve">та соціальні стипендії </t>
  </si>
  <si>
    <t>стипендія шахтарям, дітям шахтарів</t>
  </si>
  <si>
    <t>стипендія дітям ,учасників бойових дій</t>
  </si>
  <si>
    <t>стипендія дітям ,загиблих в районі АТО</t>
  </si>
  <si>
    <t>стипендія ,зареєсрованим як внутріш.перем. осиби</t>
  </si>
  <si>
    <t>стипендія КМУ</t>
  </si>
  <si>
    <t>КПК 2201160</t>
  </si>
  <si>
    <t xml:space="preserve">стипендія Президента аспірантам       </t>
  </si>
  <si>
    <t xml:space="preserve">стипендія КМУ аспірантам </t>
  </si>
  <si>
    <t>КПК 2201190</t>
  </si>
  <si>
    <t>стипендія академічна</t>
  </si>
  <si>
    <t xml:space="preserve">Соціальні стипендії </t>
  </si>
  <si>
    <t xml:space="preserve"> Анализ використання коштів  із стипендіального фонду 2019 - 2020 рік КПК 2201160,2201190</t>
  </si>
  <si>
    <t>стипендія Героїв Небесної Сотні</t>
  </si>
  <si>
    <t>стипендія студ.,які прожив. на лінії зіткнення</t>
  </si>
  <si>
    <t>стипендія Президента студентам</t>
  </si>
  <si>
    <t>таблиця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</si>
</sst>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</numFmts>
  <fonts count="2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 Cyr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yr"/>
      <family val="0"/>
    </font>
    <font>
      <b/>
      <sz val="2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80" fontId="4" fillId="0" borderId="11" xfId="0" applyNumberFormat="1" applyFont="1" applyBorder="1" applyAlignment="1">
      <alignment horizontal="center"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180" fontId="23" fillId="0" borderId="13" xfId="0" applyNumberFormat="1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180" fontId="23" fillId="0" borderId="13" xfId="0" applyNumberFormat="1" applyFont="1" applyFill="1" applyBorder="1" applyAlignment="1">
      <alignment horizontal="center" wrapText="1"/>
    </xf>
    <xf numFmtId="180" fontId="23" fillId="0" borderId="12" xfId="0" applyNumberFormat="1" applyFont="1" applyFill="1" applyBorder="1" applyAlignment="1">
      <alignment horizontal="center"/>
    </xf>
    <xf numFmtId="180" fontId="24" fillId="0" borderId="13" xfId="0" applyNumberFormat="1" applyFont="1" applyBorder="1" applyAlignment="1">
      <alignment horizontal="center" wrapText="1"/>
    </xf>
    <xf numFmtId="2" fontId="24" fillId="0" borderId="15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180" fontId="23" fillId="0" borderId="12" xfId="0" applyNumberFormat="1" applyFont="1" applyFill="1" applyBorder="1" applyAlignment="1">
      <alignment horizontal="center" wrapText="1"/>
    </xf>
    <xf numFmtId="180" fontId="24" fillId="0" borderId="12" xfId="0" applyNumberFormat="1" applyFont="1" applyBorder="1" applyAlignment="1">
      <alignment horizontal="center" wrapText="1"/>
    </xf>
    <xf numFmtId="0" fontId="23" fillId="0" borderId="14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180" fontId="24" fillId="0" borderId="15" xfId="0" applyNumberFormat="1" applyFont="1" applyBorder="1" applyAlignment="1">
      <alignment horizontal="center" wrapText="1"/>
    </xf>
    <xf numFmtId="0" fontId="23" fillId="0" borderId="11" xfId="0" applyFont="1" applyBorder="1" applyAlignment="1">
      <alignment/>
    </xf>
    <xf numFmtId="180" fontId="23" fillId="0" borderId="11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7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4" fillId="0" borderId="18" xfId="0" applyNumberFormat="1" applyFont="1" applyBorder="1" applyAlignment="1">
      <alignment horizontal="center" wrapText="1"/>
    </xf>
    <xf numFmtId="2" fontId="23" fillId="0" borderId="12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 wrapText="1"/>
    </xf>
    <xf numFmtId="18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180" fontId="23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B12" sqref="B12"/>
    </sheetView>
  </sheetViews>
  <sheetFormatPr defaultColWidth="9.00390625" defaultRowHeight="12.75"/>
  <cols>
    <col min="2" max="2" width="85.625" style="0" customWidth="1"/>
    <col min="3" max="3" width="25.375" style="0" customWidth="1"/>
    <col min="4" max="4" width="22.00390625" style="0" customWidth="1"/>
    <col min="5" max="5" width="22.625" style="0" customWidth="1"/>
    <col min="6" max="6" width="21.375" style="0" customWidth="1"/>
    <col min="7" max="7" width="25.125" style="0" customWidth="1"/>
  </cols>
  <sheetData>
    <row r="1" spans="8:10" ht="27">
      <c r="H1" s="50" t="s">
        <v>34</v>
      </c>
      <c r="I1" s="50"/>
      <c r="J1" s="50"/>
    </row>
    <row r="2" spans="2:11" ht="33">
      <c r="B2" s="53" t="s">
        <v>30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33.75">
      <c r="B3" s="53" t="s">
        <v>18</v>
      </c>
      <c r="C3" s="55"/>
      <c r="D3" s="55"/>
      <c r="E3" s="55"/>
      <c r="F3" s="55"/>
      <c r="G3" s="55"/>
      <c r="H3" s="55"/>
      <c r="I3" s="55"/>
      <c r="J3" s="24"/>
      <c r="K3" s="24"/>
    </row>
    <row r="4" spans="2:11" ht="33.75" thickBot="1">
      <c r="B4" s="23"/>
      <c r="C4" s="23"/>
      <c r="D4" s="23"/>
      <c r="E4" s="23"/>
      <c r="F4" s="23"/>
      <c r="G4" s="23" t="s">
        <v>16</v>
      </c>
      <c r="H4" s="23"/>
      <c r="I4" s="23"/>
      <c r="J4" s="24"/>
      <c r="K4" s="24"/>
    </row>
    <row r="5" spans="2:11" ht="57" customHeight="1" thickBot="1">
      <c r="B5" s="15" t="s">
        <v>0</v>
      </c>
      <c r="C5" s="25">
        <v>2019</v>
      </c>
      <c r="D5" s="25" t="s">
        <v>1</v>
      </c>
      <c r="E5" s="26">
        <v>2020</v>
      </c>
      <c r="F5" s="18" t="s">
        <v>1</v>
      </c>
      <c r="G5" s="18" t="s">
        <v>3</v>
      </c>
      <c r="H5" s="24"/>
      <c r="I5" s="24"/>
      <c r="J5" s="24"/>
      <c r="K5" s="24"/>
    </row>
    <row r="6" spans="2:11" ht="47.25" customHeight="1" thickBot="1">
      <c r="B6" s="14" t="s">
        <v>4</v>
      </c>
      <c r="C6" s="19">
        <f>C7+C14+C27</f>
        <v>47865.700000000004</v>
      </c>
      <c r="D6" s="21">
        <f>D7+D14+D27</f>
        <v>100</v>
      </c>
      <c r="E6" s="19">
        <f>E7+E14+E27</f>
        <v>45218.99999999999</v>
      </c>
      <c r="F6" s="21">
        <f>F7+F14+F27</f>
        <v>100</v>
      </c>
      <c r="G6" s="17">
        <f>G7+G14+G27</f>
        <v>-2646.7000000000075</v>
      </c>
      <c r="H6" s="24"/>
      <c r="I6" s="24"/>
      <c r="J6" s="24"/>
      <c r="K6" s="24"/>
    </row>
    <row r="7" spans="2:11" ht="47.25" customHeight="1" thickBot="1">
      <c r="B7" s="15" t="s">
        <v>24</v>
      </c>
      <c r="C7" s="19">
        <f>C8+C9+C10+C11+C12+C13</f>
        <v>3698.4</v>
      </c>
      <c r="D7" s="21">
        <f>C7*100/C6</f>
        <v>7.7266184344948465</v>
      </c>
      <c r="E7" s="19"/>
      <c r="F7" s="21"/>
      <c r="G7" s="17">
        <f>G8+G9+G10+G11+G12+G13</f>
        <v>-3698.4</v>
      </c>
      <c r="H7" s="24"/>
      <c r="I7" s="24"/>
      <c r="J7" s="24"/>
      <c r="K7" s="24"/>
    </row>
    <row r="8" spans="2:11" ht="26.25" customHeight="1" thickBot="1">
      <c r="B8" s="14" t="s">
        <v>5</v>
      </c>
      <c r="C8" s="27">
        <v>3109.3</v>
      </c>
      <c r="D8" s="28">
        <f>C8*100/C6</f>
        <v>6.495883273408724</v>
      </c>
      <c r="E8" s="27"/>
      <c r="F8" s="28"/>
      <c r="G8" s="18">
        <f aca="true" t="shared" si="0" ref="G8:G37">E8-C8</f>
        <v>-3109.3</v>
      </c>
      <c r="H8" s="24"/>
      <c r="I8" s="24"/>
      <c r="J8" s="24"/>
      <c r="K8" s="24"/>
    </row>
    <row r="9" spans="2:11" ht="36" customHeight="1" thickBot="1">
      <c r="B9" s="14" t="s">
        <v>6</v>
      </c>
      <c r="C9" s="27">
        <v>205.4</v>
      </c>
      <c r="D9" s="28">
        <f>C9*100/C6</f>
        <v>0.42911730111541246</v>
      </c>
      <c r="E9" s="27"/>
      <c r="F9" s="28"/>
      <c r="G9" s="18">
        <f t="shared" si="0"/>
        <v>-205.4</v>
      </c>
      <c r="H9" s="24"/>
      <c r="I9" s="24"/>
      <c r="J9" s="24"/>
      <c r="K9" s="24"/>
    </row>
    <row r="10" spans="2:11" ht="33.75" thickBot="1">
      <c r="B10" s="29" t="s">
        <v>26</v>
      </c>
      <c r="C10" s="30">
        <v>44.4</v>
      </c>
      <c r="D10" s="31">
        <f>C10*100/C6</f>
        <v>0.0927595334446169</v>
      </c>
      <c r="E10" s="30"/>
      <c r="F10" s="31"/>
      <c r="G10" s="18">
        <f t="shared" si="0"/>
        <v>-44.4</v>
      </c>
      <c r="H10" s="24"/>
      <c r="I10" s="24"/>
      <c r="J10" s="24"/>
      <c r="K10" s="24"/>
    </row>
    <row r="11" spans="2:11" ht="30" customHeight="1" thickBot="1">
      <c r="B11" s="29" t="s">
        <v>25</v>
      </c>
      <c r="C11" s="30">
        <v>12.1</v>
      </c>
      <c r="D11" s="22">
        <f>C11*100/C6</f>
        <v>0.025279062042339293</v>
      </c>
      <c r="E11" s="30"/>
      <c r="F11" s="22"/>
      <c r="G11" s="18">
        <f t="shared" si="0"/>
        <v>-12.1</v>
      </c>
      <c r="H11" s="24"/>
      <c r="I11" s="24"/>
      <c r="J11" s="24"/>
      <c r="K11" s="24"/>
    </row>
    <row r="12" spans="2:11" ht="34.5" customHeight="1" thickBot="1">
      <c r="B12" s="29" t="s">
        <v>14</v>
      </c>
      <c r="C12" s="30">
        <v>308.7</v>
      </c>
      <c r="D12" s="22">
        <f>C12*100/C6</f>
        <v>0.6449294588818297</v>
      </c>
      <c r="E12" s="30"/>
      <c r="F12" s="22"/>
      <c r="G12" s="18">
        <f t="shared" si="0"/>
        <v>-308.7</v>
      </c>
      <c r="H12" s="24"/>
      <c r="I12" s="24"/>
      <c r="J12" s="24"/>
      <c r="K12" s="24"/>
    </row>
    <row r="13" spans="2:11" ht="31.5" customHeight="1" thickBot="1">
      <c r="B13" s="29" t="s">
        <v>15</v>
      </c>
      <c r="C13" s="30">
        <v>18.5</v>
      </c>
      <c r="D13" s="22">
        <f>C13*100/C6</f>
        <v>0.038649805601923715</v>
      </c>
      <c r="E13" s="30"/>
      <c r="F13" s="22"/>
      <c r="G13" s="18">
        <f t="shared" si="0"/>
        <v>-18.5</v>
      </c>
      <c r="H13" s="24"/>
      <c r="I13" s="24"/>
      <c r="J13" s="24"/>
      <c r="K13" s="24"/>
    </row>
    <row r="14" spans="2:11" ht="39" customHeight="1" thickBot="1">
      <c r="B14" s="16" t="s">
        <v>27</v>
      </c>
      <c r="C14" s="20">
        <f>C15+C18+C20+C21+C22+C26</f>
        <v>38774.3</v>
      </c>
      <c r="D14" s="22">
        <f>C14*100/C6</f>
        <v>81.00644093787409</v>
      </c>
      <c r="E14" s="20">
        <f>E15+E18+E20+E21+E22+E26+E16+E17+E25+E19</f>
        <v>40258.799999999996</v>
      </c>
      <c r="F14" s="22">
        <f>E14*100/E6</f>
        <v>89.03071717640815</v>
      </c>
      <c r="G14" s="18">
        <f t="shared" si="0"/>
        <v>1484.4999999999927</v>
      </c>
      <c r="H14" s="24"/>
      <c r="I14" s="24"/>
      <c r="J14" s="24"/>
      <c r="K14" s="24"/>
    </row>
    <row r="15" spans="2:11" ht="35.25" customHeight="1" thickBot="1">
      <c r="B15" s="16" t="s">
        <v>28</v>
      </c>
      <c r="C15" s="30">
        <v>36578.1</v>
      </c>
      <c r="D15" s="22">
        <f>C15*100/C6</f>
        <v>76.41818671825544</v>
      </c>
      <c r="E15" s="20">
        <v>34607.1</v>
      </c>
      <c r="F15" s="22">
        <f>E15*100/E6</f>
        <v>76.53220991176276</v>
      </c>
      <c r="G15" s="18">
        <f t="shared" si="0"/>
        <v>-1971</v>
      </c>
      <c r="H15" s="24"/>
      <c r="I15" s="24"/>
      <c r="J15" s="24"/>
      <c r="K15" s="24"/>
    </row>
    <row r="16" spans="2:11" ht="32.25" customHeight="1" thickBot="1">
      <c r="B16" s="14" t="s">
        <v>5</v>
      </c>
      <c r="C16" s="30"/>
      <c r="D16" s="22"/>
      <c r="E16" s="20">
        <v>4112.3</v>
      </c>
      <c r="F16" s="22">
        <f>E16*100/E6</f>
        <v>9.094186072226279</v>
      </c>
      <c r="G16" s="18">
        <f t="shared" si="0"/>
        <v>4112.3</v>
      </c>
      <c r="H16" s="24"/>
      <c r="I16" s="24"/>
      <c r="J16" s="24"/>
      <c r="K16" s="24"/>
    </row>
    <row r="17" spans="2:11" ht="31.5" customHeight="1" thickBot="1">
      <c r="B17" s="14" t="s">
        <v>6</v>
      </c>
      <c r="C17" s="30"/>
      <c r="D17" s="22"/>
      <c r="E17" s="20">
        <v>301.2</v>
      </c>
      <c r="F17" s="22">
        <f>E17*100/E6</f>
        <v>0.6660916871226698</v>
      </c>
      <c r="G17" s="18"/>
      <c r="H17" s="24"/>
      <c r="I17" s="24"/>
      <c r="J17" s="24"/>
      <c r="K17" s="24"/>
    </row>
    <row r="18" spans="2:11" ht="31.5" customHeight="1" thickBot="1">
      <c r="B18" s="14" t="s">
        <v>23</v>
      </c>
      <c r="C18" s="30">
        <v>17.4</v>
      </c>
      <c r="D18" s="22">
        <f>C18*100/C6</f>
        <v>0.03635170905262013</v>
      </c>
      <c r="E18" s="30">
        <v>32.2</v>
      </c>
      <c r="F18" s="22">
        <f>E18*100/E6</f>
        <v>0.07120900506424292</v>
      </c>
      <c r="G18" s="18">
        <f t="shared" si="0"/>
        <v>14.800000000000004</v>
      </c>
      <c r="H18" s="24"/>
      <c r="I18" s="24"/>
      <c r="J18" s="24"/>
      <c r="K18" s="24"/>
    </row>
    <row r="19" spans="2:11" ht="24.75" customHeight="1" thickBot="1">
      <c r="B19" s="29" t="s">
        <v>25</v>
      </c>
      <c r="C19" s="30"/>
      <c r="D19" s="22"/>
      <c r="E19" s="30">
        <v>95.4</v>
      </c>
      <c r="F19" s="22">
        <f>E19*100/E6</f>
        <v>0.21097326345120418</v>
      </c>
      <c r="G19" s="18"/>
      <c r="H19" s="24"/>
      <c r="I19" s="24"/>
      <c r="J19" s="24"/>
      <c r="K19" s="24"/>
    </row>
    <row r="20" spans="2:11" ht="31.5" customHeight="1" thickBot="1">
      <c r="B20" s="14" t="s">
        <v>33</v>
      </c>
      <c r="C20" s="30">
        <v>127.8</v>
      </c>
      <c r="D20" s="22">
        <f>C20*100/C6</f>
        <v>0.2669970354554514</v>
      </c>
      <c r="E20" s="30">
        <v>119.7</v>
      </c>
      <c r="F20" s="22">
        <f>E20*100/E6</f>
        <v>0.26471173621707694</v>
      </c>
      <c r="G20" s="18">
        <f t="shared" si="0"/>
        <v>-8.099999999999994</v>
      </c>
      <c r="H20" s="24"/>
      <c r="I20" s="24"/>
      <c r="J20" s="24"/>
      <c r="K20" s="24"/>
    </row>
    <row r="21" spans="2:11" ht="35.25" customHeight="1" thickBot="1">
      <c r="B21" s="14" t="s">
        <v>9</v>
      </c>
      <c r="C21" s="30">
        <v>86.6</v>
      </c>
      <c r="D21" s="22">
        <f>C21*100/C6</f>
        <v>0.1809228737906267</v>
      </c>
      <c r="E21" s="30">
        <v>81.6</v>
      </c>
      <c r="F21" s="22">
        <f>E21*100/E6</f>
        <v>0.18045511842367148</v>
      </c>
      <c r="G21" s="18">
        <f t="shared" si="0"/>
        <v>-5</v>
      </c>
      <c r="H21" s="24"/>
      <c r="I21" s="24"/>
      <c r="J21" s="24"/>
      <c r="K21" s="24"/>
    </row>
    <row r="22" spans="2:11" ht="35.25" customHeight="1" thickBot="1">
      <c r="B22" s="32" t="s">
        <v>11</v>
      </c>
      <c r="C22" s="33">
        <v>14.9</v>
      </c>
      <c r="D22" s="34">
        <f>C22*100/C6</f>
        <v>0.031128762349657477</v>
      </c>
      <c r="E22" s="33">
        <v>27.3</v>
      </c>
      <c r="F22" s="34">
        <f>E22*100/E6</f>
        <v>0.06037285211968421</v>
      </c>
      <c r="G22" s="35">
        <f t="shared" si="0"/>
        <v>12.4</v>
      </c>
      <c r="H22" s="24"/>
      <c r="I22" s="24"/>
      <c r="J22" s="24"/>
      <c r="K22" s="24"/>
    </row>
    <row r="23" spans="2:11" ht="22.5" customHeight="1" hidden="1" thickBot="1">
      <c r="B23" s="36" t="s">
        <v>12</v>
      </c>
      <c r="C23" s="33"/>
      <c r="D23" s="22">
        <f>C23*100/C15</f>
        <v>0</v>
      </c>
      <c r="E23" s="33"/>
      <c r="F23" s="22">
        <f>E23*100/E15</f>
        <v>0</v>
      </c>
      <c r="G23" s="35">
        <f t="shared" si="0"/>
        <v>0</v>
      </c>
      <c r="H23" s="24"/>
      <c r="I23" s="24"/>
      <c r="J23" s="24"/>
      <c r="K23" s="24"/>
    </row>
    <row r="24" spans="2:11" ht="22.5" customHeight="1" hidden="1" thickBot="1">
      <c r="B24" s="37" t="s">
        <v>10</v>
      </c>
      <c r="C24" s="38"/>
      <c r="D24" s="39">
        <f>C24*100/C18</f>
        <v>0</v>
      </c>
      <c r="E24" s="38"/>
      <c r="F24" s="39">
        <f>E24*100/E18</f>
        <v>0</v>
      </c>
      <c r="G24" s="35">
        <f t="shared" si="0"/>
        <v>0</v>
      </c>
      <c r="H24" s="24"/>
      <c r="I24" s="24"/>
      <c r="J24" s="24"/>
      <c r="K24" s="24"/>
    </row>
    <row r="25" spans="2:11" ht="29.25" customHeight="1" thickBot="1">
      <c r="B25" s="16" t="s">
        <v>31</v>
      </c>
      <c r="C25" s="38"/>
      <c r="D25" s="39"/>
      <c r="E25" s="38">
        <v>9.9</v>
      </c>
      <c r="F25" s="39">
        <f>E25*10/E6</f>
        <v>0.002189345186757779</v>
      </c>
      <c r="G25" s="35"/>
      <c r="H25" s="24"/>
      <c r="I25" s="24"/>
      <c r="J25" s="24"/>
      <c r="K25" s="24"/>
    </row>
    <row r="26" spans="2:11" ht="33" customHeight="1" thickBot="1">
      <c r="B26" s="14" t="s">
        <v>15</v>
      </c>
      <c r="C26" s="30">
        <v>1949.5</v>
      </c>
      <c r="D26" s="22">
        <f>C26*100/C6</f>
        <v>4.0728538389702855</v>
      </c>
      <c r="E26" s="30">
        <v>872.1</v>
      </c>
      <c r="F26" s="22">
        <f>E26*100/E6</f>
        <v>1.928614078152989</v>
      </c>
      <c r="G26" s="18">
        <f t="shared" si="0"/>
        <v>-1077.4</v>
      </c>
      <c r="H26" s="24"/>
      <c r="I26" s="24"/>
      <c r="J26" s="24"/>
      <c r="K26" s="24"/>
    </row>
    <row r="27" spans="2:11" ht="39.75" customHeight="1" thickBot="1">
      <c r="B27" s="14" t="s">
        <v>29</v>
      </c>
      <c r="C27" s="20">
        <f>C28+C29+C30+C31+C32+C33+C34+C35+C37</f>
        <v>5393</v>
      </c>
      <c r="D27" s="22">
        <f>C27*100/C6</f>
        <v>11.266940627631058</v>
      </c>
      <c r="E27" s="20">
        <f>E28+E29+E30+E31+E32+E33+E34+E35+E37+E36</f>
        <v>4960.2</v>
      </c>
      <c r="F27" s="22">
        <f>E27*100/E6</f>
        <v>10.969282823591854</v>
      </c>
      <c r="G27" s="18">
        <f t="shared" si="0"/>
        <v>-432.8000000000002</v>
      </c>
      <c r="H27" s="24"/>
      <c r="I27" s="24"/>
      <c r="J27" s="24"/>
      <c r="K27" s="24"/>
    </row>
    <row r="28" spans="2:11" ht="32.25" customHeight="1" thickBot="1">
      <c r="B28" s="14" t="s">
        <v>17</v>
      </c>
      <c r="C28" s="30">
        <v>10.8</v>
      </c>
      <c r="D28" s="22">
        <f>C28*100/C6</f>
        <v>0.022563129756798708</v>
      </c>
      <c r="E28" s="30">
        <v>10.8</v>
      </c>
      <c r="F28" s="22">
        <f>E28*100/E6</f>
        <v>0.023883765673721226</v>
      </c>
      <c r="G28" s="40">
        <f t="shared" si="0"/>
        <v>0</v>
      </c>
      <c r="H28" s="24"/>
      <c r="I28" s="24"/>
      <c r="J28" s="24"/>
      <c r="K28" s="24"/>
    </row>
    <row r="29" spans="2:11" ht="30" customHeight="1" thickBot="1">
      <c r="B29" s="14" t="s">
        <v>7</v>
      </c>
      <c r="C29" s="30">
        <v>3459.8</v>
      </c>
      <c r="D29" s="22">
        <f>C29*100/C6</f>
        <v>7.228140401164089</v>
      </c>
      <c r="E29" s="30">
        <v>3327.6</v>
      </c>
      <c r="F29" s="22">
        <f>E29*100/E6</f>
        <v>7.358853579247662</v>
      </c>
      <c r="G29" s="18">
        <f t="shared" si="0"/>
        <v>-132.20000000000027</v>
      </c>
      <c r="H29" s="24"/>
      <c r="I29" s="24"/>
      <c r="J29" s="24"/>
      <c r="K29" s="24"/>
    </row>
    <row r="30" spans="2:11" ht="31.5" customHeight="1" thickBot="1">
      <c r="B30" s="14" t="s">
        <v>8</v>
      </c>
      <c r="C30" s="30">
        <v>607.7</v>
      </c>
      <c r="D30" s="22">
        <f>C30*100/C6</f>
        <v>1.2695938845561645</v>
      </c>
      <c r="E30" s="30">
        <v>549.9</v>
      </c>
      <c r="F30" s="22">
        <f>E30*100/E6</f>
        <v>1.216081735553639</v>
      </c>
      <c r="G30" s="18">
        <f t="shared" si="0"/>
        <v>-57.80000000000007</v>
      </c>
      <c r="H30" s="24"/>
      <c r="I30" s="24"/>
      <c r="J30" s="24"/>
      <c r="K30" s="24"/>
    </row>
    <row r="31" spans="2:11" ht="43.5" customHeight="1" thickBot="1">
      <c r="B31" s="14" t="s">
        <v>13</v>
      </c>
      <c r="C31" s="20">
        <v>80.2</v>
      </c>
      <c r="D31" s="22">
        <f>C31*100/C6</f>
        <v>0.16755213023104226</v>
      </c>
      <c r="E31" s="20">
        <v>38.9</v>
      </c>
      <c r="F31" s="22">
        <f>E31*100/E6</f>
        <v>0.0860257856210885</v>
      </c>
      <c r="G31" s="18">
        <f t="shared" si="0"/>
        <v>-41.300000000000004</v>
      </c>
      <c r="H31" s="24"/>
      <c r="I31" s="24"/>
      <c r="J31" s="24"/>
      <c r="K31" s="24"/>
    </row>
    <row r="32" spans="2:11" ht="42" customHeight="1" thickBot="1">
      <c r="B32" s="14" t="s">
        <v>19</v>
      </c>
      <c r="C32" s="20">
        <v>198.2</v>
      </c>
      <c r="D32" s="22">
        <f>C32*100/C6</f>
        <v>0.41407521461088</v>
      </c>
      <c r="E32" s="20">
        <v>136.9</v>
      </c>
      <c r="F32" s="22">
        <f>E32*100/E6</f>
        <v>0.3027488445122626</v>
      </c>
      <c r="G32" s="18">
        <f t="shared" si="0"/>
        <v>-61.29999999999998</v>
      </c>
      <c r="H32" s="24"/>
      <c r="I32" s="24"/>
      <c r="J32" s="24"/>
      <c r="K32" s="24"/>
    </row>
    <row r="33" spans="2:11" ht="42" customHeight="1" thickBot="1">
      <c r="B33" s="14" t="s">
        <v>20</v>
      </c>
      <c r="C33" s="30">
        <v>364.6</v>
      </c>
      <c r="D33" s="22">
        <f>C33*100/C6</f>
        <v>0.7617145471600749</v>
      </c>
      <c r="E33" s="30">
        <v>368.2</v>
      </c>
      <c r="F33" s="22">
        <f>E33*100/E6</f>
        <v>0.8142594926911255</v>
      </c>
      <c r="G33" s="18">
        <f t="shared" si="0"/>
        <v>3.599999999999966</v>
      </c>
      <c r="H33" s="24"/>
      <c r="I33" s="24"/>
      <c r="J33" s="24"/>
      <c r="K33" s="24"/>
    </row>
    <row r="34" spans="2:11" ht="41.25" customHeight="1" thickBot="1">
      <c r="B34" s="14" t="s">
        <v>21</v>
      </c>
      <c r="C34" s="30">
        <v>18.9</v>
      </c>
      <c r="D34" s="22">
        <f>C34*100/C6</f>
        <v>0.039485477074397736</v>
      </c>
      <c r="E34" s="30">
        <v>15.3</v>
      </c>
      <c r="F34" s="22">
        <f>E34*100/E6</f>
        <v>0.033835334704438405</v>
      </c>
      <c r="G34" s="18">
        <f t="shared" si="0"/>
        <v>-3.599999999999998</v>
      </c>
      <c r="H34" s="24"/>
      <c r="I34" s="24"/>
      <c r="J34" s="24"/>
      <c r="K34" s="24"/>
    </row>
    <row r="35" spans="2:11" ht="36.75" customHeight="1" thickBot="1">
      <c r="B35" s="14" t="s">
        <v>22</v>
      </c>
      <c r="C35" s="30">
        <v>268.7</v>
      </c>
      <c r="D35" s="22">
        <f>C35*100/C6</f>
        <v>0.5613623116344271</v>
      </c>
      <c r="E35" s="30">
        <v>258.4</v>
      </c>
      <c r="F35" s="22">
        <f>E35*100/E6</f>
        <v>0.5714412083416264</v>
      </c>
      <c r="G35" s="18">
        <f t="shared" si="0"/>
        <v>-10.300000000000011</v>
      </c>
      <c r="H35" s="24"/>
      <c r="I35" s="24"/>
      <c r="J35" s="24"/>
      <c r="K35" s="24"/>
    </row>
    <row r="36" spans="2:11" ht="35.25" customHeight="1" thickBot="1">
      <c r="B36" s="14" t="s">
        <v>32</v>
      </c>
      <c r="C36" s="30"/>
      <c r="D36" s="22"/>
      <c r="E36" s="30">
        <v>9.4</v>
      </c>
      <c r="F36" s="22"/>
      <c r="G36" s="18"/>
      <c r="H36" s="24"/>
      <c r="I36" s="24"/>
      <c r="J36" s="24"/>
      <c r="K36" s="24"/>
    </row>
    <row r="37" spans="2:11" ht="34.5" customHeight="1" thickBot="1">
      <c r="B37" s="14" t="s">
        <v>15</v>
      </c>
      <c r="C37" s="30">
        <v>384.1</v>
      </c>
      <c r="D37" s="22">
        <f>C37*100/C6</f>
        <v>0.8024535314431837</v>
      </c>
      <c r="E37" s="30">
        <v>244.8</v>
      </c>
      <c r="F37" s="22">
        <f>E37*100/E6</f>
        <v>0.5413653552710145</v>
      </c>
      <c r="G37" s="18">
        <f t="shared" si="0"/>
        <v>-139.3</v>
      </c>
      <c r="H37" s="24"/>
      <c r="I37" s="24"/>
      <c r="J37" s="24"/>
      <c r="K37" s="24"/>
    </row>
    <row r="38" spans="1:11" ht="25.5" customHeight="1">
      <c r="A38" s="1"/>
      <c r="B38" s="41"/>
      <c r="C38" s="42"/>
      <c r="D38" s="43"/>
      <c r="E38" s="44"/>
      <c r="F38" s="43"/>
      <c r="G38" s="45"/>
      <c r="H38" s="46"/>
      <c r="I38" s="24"/>
      <c r="J38" s="24"/>
      <c r="K38" s="24"/>
    </row>
    <row r="39" spans="1:11" ht="27" customHeight="1">
      <c r="A39" s="1"/>
      <c r="B39" s="41"/>
      <c r="C39" s="42"/>
      <c r="D39" s="47"/>
      <c r="E39" s="42"/>
      <c r="F39" s="47"/>
      <c r="G39" s="45"/>
      <c r="H39" s="48"/>
      <c r="I39" s="24"/>
      <c r="J39" s="24"/>
      <c r="K39" s="24"/>
    </row>
    <row r="40" spans="1:11" ht="29.25" customHeight="1">
      <c r="A40" s="1"/>
      <c r="B40" s="41"/>
      <c r="C40" s="42"/>
      <c r="D40" s="47"/>
      <c r="E40" s="42"/>
      <c r="F40" s="47"/>
      <c r="G40" s="45"/>
      <c r="H40" s="48"/>
      <c r="I40" s="24"/>
      <c r="J40" s="24"/>
      <c r="K40" s="24"/>
    </row>
    <row r="41" spans="1:11" ht="44.25" customHeight="1">
      <c r="A41" s="1"/>
      <c r="B41" s="52"/>
      <c r="C41" s="42"/>
      <c r="D41" s="47"/>
      <c r="E41" s="42"/>
      <c r="F41" s="47"/>
      <c r="G41" s="45"/>
      <c r="H41" s="48"/>
      <c r="I41" s="24"/>
      <c r="J41" s="24"/>
      <c r="K41" s="24"/>
    </row>
    <row r="42" spans="1:11" ht="19.5" customHeight="1" hidden="1" thickBot="1">
      <c r="A42" s="1"/>
      <c r="B42" s="52"/>
      <c r="C42" s="42"/>
      <c r="D42" s="47"/>
      <c r="E42" s="42"/>
      <c r="F42" s="47"/>
      <c r="G42" s="45"/>
      <c r="H42" s="48"/>
      <c r="I42" s="24"/>
      <c r="J42" s="24"/>
      <c r="K42" s="24"/>
    </row>
    <row r="43" spans="1:11" ht="27.75" customHeight="1">
      <c r="A43" s="1"/>
      <c r="B43" s="49"/>
      <c r="C43" s="42"/>
      <c r="D43" s="47"/>
      <c r="E43" s="44"/>
      <c r="F43" s="47"/>
      <c r="G43" s="47"/>
      <c r="H43" s="48"/>
      <c r="I43" s="24"/>
      <c r="J43" s="24"/>
      <c r="K43" s="24"/>
    </row>
    <row r="44" spans="2:11" ht="41.25" customHeight="1" hidden="1" thickBot="1">
      <c r="B44" s="11" t="s">
        <v>2</v>
      </c>
      <c r="C44" s="12"/>
      <c r="D44" s="10"/>
      <c r="E44" s="12"/>
      <c r="F44" s="13"/>
      <c r="G44" s="9">
        <f>E44-C44</f>
        <v>0</v>
      </c>
      <c r="H44" s="8"/>
      <c r="I44" s="8"/>
      <c r="J44" s="8"/>
      <c r="K44" s="8"/>
    </row>
    <row r="45" spans="5:7" ht="18.75">
      <c r="E45" s="1"/>
      <c r="F45" s="7"/>
      <c r="G45" s="3"/>
    </row>
    <row r="46" spans="5:7" ht="18.75">
      <c r="E46" s="1"/>
      <c r="F46" s="7"/>
      <c r="G46" s="3"/>
    </row>
    <row r="47" spans="5:7" ht="18.75">
      <c r="E47" s="1"/>
      <c r="F47" s="7"/>
      <c r="G47" s="3"/>
    </row>
    <row r="48" spans="6:7" ht="18.75">
      <c r="F48" s="2"/>
      <c r="G48" s="3"/>
    </row>
    <row r="49" spans="6:7" ht="18.75">
      <c r="F49" s="4"/>
      <c r="G49" s="2"/>
    </row>
    <row r="50" spans="6:7" ht="18.75">
      <c r="F50" s="5"/>
      <c r="G50" s="3"/>
    </row>
    <row r="51" spans="6:7" ht="18.75">
      <c r="F51" s="5"/>
      <c r="G51" s="3"/>
    </row>
    <row r="52" spans="6:7" ht="18.75">
      <c r="F52" s="5"/>
      <c r="G52" s="3"/>
    </row>
    <row r="53" spans="6:7" ht="18.75">
      <c r="F53" s="5"/>
      <c r="G53" s="3"/>
    </row>
    <row r="54" spans="6:7" ht="18.75">
      <c r="F54" s="51"/>
      <c r="G54" s="2"/>
    </row>
    <row r="55" spans="6:7" ht="18.75">
      <c r="F55" s="51"/>
      <c r="G55" s="2"/>
    </row>
    <row r="56" spans="6:7" ht="18.75">
      <c r="F56" s="51"/>
      <c r="G56" s="3"/>
    </row>
    <row r="57" spans="6:7" ht="18.75">
      <c r="F57" s="51"/>
      <c r="G57" s="3"/>
    </row>
    <row r="58" spans="6:7" ht="18.75">
      <c r="F58" s="51"/>
      <c r="G58" s="3"/>
    </row>
    <row r="59" spans="6:7" ht="18.75">
      <c r="F59" s="4"/>
      <c r="G59" s="3"/>
    </row>
    <row r="60" spans="6:7" ht="18.75">
      <c r="F60" s="51"/>
      <c r="G60" s="2"/>
    </row>
    <row r="61" spans="6:7" ht="18.75">
      <c r="F61" s="51"/>
      <c r="G61" s="3"/>
    </row>
    <row r="62" spans="6:7" ht="18.75">
      <c r="F62" s="51"/>
      <c r="G62" s="3"/>
    </row>
    <row r="63" spans="6:7" ht="18.75">
      <c r="F63" s="51"/>
      <c r="G63" s="4"/>
    </row>
    <row r="64" spans="6:7" ht="18.75">
      <c r="F64" s="51"/>
      <c r="G64" s="5"/>
    </row>
    <row r="65" spans="6:7" ht="18.75">
      <c r="F65" s="51"/>
      <c r="G65" s="5"/>
    </row>
    <row r="66" spans="6:7" ht="18.75">
      <c r="F66" s="4"/>
      <c r="G66" s="2"/>
    </row>
    <row r="67" spans="6:7" ht="18.75">
      <c r="F67" s="5"/>
      <c r="G67" s="3"/>
    </row>
    <row r="68" spans="6:7" ht="18.75">
      <c r="F68" s="5"/>
      <c r="G68" s="3"/>
    </row>
    <row r="69" spans="6:7" ht="18.75">
      <c r="F69" s="5"/>
      <c r="G69" s="3"/>
    </row>
    <row r="70" spans="6:7" ht="18.75">
      <c r="F70" s="5"/>
      <c r="G70" s="3"/>
    </row>
    <row r="71" spans="6:7" ht="18.75">
      <c r="F71" s="6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</sheetData>
  <sheetProtection/>
  <mergeCells count="6">
    <mergeCell ref="F63:F65"/>
    <mergeCell ref="B41:B42"/>
    <mergeCell ref="B2:K2"/>
    <mergeCell ref="B3:I3"/>
    <mergeCell ref="F54:F58"/>
    <mergeCell ref="F60:F62"/>
  </mergeCells>
  <printOptions/>
  <pageMargins left="0.75" right="0.75" top="1" bottom="1" header="0.5" footer="0.5"/>
  <pageSetup horizontalDpi="600" verticalDpi="600" orientation="portrait" paperSize="9" scale="38" r:id="rId1"/>
  <rowBreaks count="1" manualBreakCount="1">
    <brk id="4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2021-03-23T08:20:32Z</cp:lastPrinted>
  <dcterms:created xsi:type="dcterms:W3CDTF">2016-03-22T06:32:39Z</dcterms:created>
  <dcterms:modified xsi:type="dcterms:W3CDTF">2021-04-02T09:07:59Z</dcterms:modified>
  <cp:category/>
  <cp:version/>
  <cp:contentType/>
  <cp:contentStatus/>
</cp:coreProperties>
</file>