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2" activeTab="0"/>
  </bookViews>
  <sheets>
    <sheet name="Лист1_2_2" sheetId="1" r:id="rId1"/>
    <sheet name="Лист1_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<sst xmlns="http://schemas.openxmlformats.org/spreadsheetml/2006/main" count="81" uniqueCount="33">
  <si>
    <t>Загальний фонд 2201040 НДЧ</t>
  </si>
  <si>
    <t xml:space="preserve">                                                                      </t>
  </si>
  <si>
    <t>тис. грн.</t>
  </si>
  <si>
    <t>КЕКВ</t>
  </si>
  <si>
    <t>Найменування</t>
  </si>
  <si>
    <t>Уточнений кошторис
2021 рік</t>
  </si>
  <si>
    <t>Затверджений кошторис 
2022 рік</t>
  </si>
  <si>
    <t>Фінансування з державного бюджету</t>
  </si>
  <si>
    <t>Заробітна плата</t>
  </si>
  <si>
    <t>Нарахування на зарплату</t>
  </si>
  <si>
    <t>Предмети, матеріали, обладнання та інвентар</t>
  </si>
  <si>
    <t>Оплата послуг (крім комунальних)</t>
  </si>
  <si>
    <t>Відрядження</t>
  </si>
  <si>
    <t>Оплата комунальних послуг</t>
  </si>
  <si>
    <t>Оплата теплопостачання</t>
  </si>
  <si>
    <t>Оплата водопостачання та водовідведення</t>
  </si>
  <si>
    <t xml:space="preserve">Оплата електроенергії  </t>
  </si>
  <si>
    <t>Спеціальний фонд  2201040 НДЧ</t>
  </si>
  <si>
    <t>Видатки всього</t>
  </si>
  <si>
    <t>Видатки на відрядження</t>
  </si>
  <si>
    <t>Комунальні послуги</t>
  </si>
  <si>
    <t>Оплата електроенергії</t>
  </si>
  <si>
    <t>Капітальні видатки</t>
  </si>
  <si>
    <t>Придбання обладнання і предметів</t>
  </si>
  <si>
    <t>Протягом 2022 року видатки спецфонду будуть корегуватись за рахунок надходжень коштів від замовників.</t>
  </si>
  <si>
    <t>тис. Грн</t>
  </si>
  <si>
    <t>%</t>
  </si>
  <si>
    <t>У 8,4 рази</t>
  </si>
  <si>
    <t>Дослідження і розробки, окремі заходи розвитку по реалізації державних (регіональних)</t>
  </si>
  <si>
    <t>Інші поточні видатки</t>
  </si>
  <si>
    <t>Видатки на оплату податків</t>
  </si>
  <si>
    <t>Протягом 2021 року видатки спецфонду будуть корегуватись за рахунок надходжень коштів від замовників.</t>
  </si>
  <si>
    <t>Таблиця №18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</si>
</sst>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20"/>
      <color indexed="25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6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workbookViewId="0" topLeftCell="A1">
      <selection activeCell="E1" sqref="E1"/>
    </sheetView>
  </sheetViews>
  <sheetFormatPr defaultColWidth="9.140625" defaultRowHeight="15"/>
  <cols>
    <col min="1" max="1" width="16.140625" style="0" customWidth="1"/>
    <col min="2" max="2" width="28.28125" style="0" customWidth="1"/>
    <col min="3" max="3" width="15.7109375" style="0" customWidth="1"/>
    <col min="4" max="4" width="15.140625" style="0" customWidth="1"/>
    <col min="5" max="5" width="14.00390625" style="0" customWidth="1"/>
    <col min="6" max="16384" width="8.57421875" style="0" customWidth="1"/>
  </cols>
  <sheetData>
    <row r="1" spans="1:5" ht="25.5">
      <c r="A1" s="1"/>
      <c r="E1" s="2" t="s">
        <v>32</v>
      </c>
    </row>
    <row r="2" ht="25.5">
      <c r="A2" s="1" t="s">
        <v>0</v>
      </c>
    </row>
    <row r="3" spans="1:5" ht="23.25" customHeight="1">
      <c r="A3" s="3" t="s">
        <v>1</v>
      </c>
      <c r="C3" s="31" t="s">
        <v>2</v>
      </c>
      <c r="D3" s="31"/>
      <c r="E3" s="4"/>
    </row>
    <row r="4" spans="1:5" ht="67.5" customHeight="1">
      <c r="A4" s="5" t="s">
        <v>3</v>
      </c>
      <c r="B4" s="6" t="s">
        <v>4</v>
      </c>
      <c r="C4" s="5" t="s">
        <v>5</v>
      </c>
      <c r="D4" s="5" t="s">
        <v>6</v>
      </c>
      <c r="E4" s="5" t="s">
        <v>2</v>
      </c>
    </row>
    <row r="5" spans="1:5" ht="38.25" customHeight="1">
      <c r="A5" s="5"/>
      <c r="B5" s="7" t="s">
        <v>7</v>
      </c>
      <c r="C5" s="8">
        <f>C6+C7+C8+C9+C10+C11</f>
        <v>1409.2</v>
      </c>
      <c r="D5" s="8">
        <f>D6+D7+D8+D9+D10+D11</f>
        <v>1434.6000000000001</v>
      </c>
      <c r="E5" s="8">
        <f aca="true" t="shared" si="0" ref="E5:E14">D5-C5</f>
        <v>25.40000000000009</v>
      </c>
    </row>
    <row r="6" spans="1:5" ht="33.75" customHeight="1">
      <c r="A6" s="5">
        <v>2111</v>
      </c>
      <c r="B6" s="6" t="s">
        <v>8</v>
      </c>
      <c r="C6" s="8">
        <v>1110.9</v>
      </c>
      <c r="D6" s="8">
        <v>1180</v>
      </c>
      <c r="E6" s="8">
        <f t="shared" si="0"/>
        <v>69.09999999999991</v>
      </c>
    </row>
    <row r="7" spans="1:5" ht="33.75" customHeight="1">
      <c r="A7" s="5">
        <v>2120</v>
      </c>
      <c r="B7" s="6" t="s">
        <v>9</v>
      </c>
      <c r="C7" s="8">
        <v>246.1</v>
      </c>
      <c r="D7" s="8">
        <v>230.9</v>
      </c>
      <c r="E7" s="8">
        <f t="shared" si="0"/>
        <v>-15.199999999999989</v>
      </c>
    </row>
    <row r="8" spans="1:5" ht="36.75" customHeight="1">
      <c r="A8" s="5">
        <v>2210</v>
      </c>
      <c r="B8" s="9" t="s">
        <v>10</v>
      </c>
      <c r="C8" s="8">
        <v>31.6</v>
      </c>
      <c r="D8" s="8">
        <v>4.8</v>
      </c>
      <c r="E8" s="8">
        <f t="shared" si="0"/>
        <v>-26.8</v>
      </c>
    </row>
    <row r="9" spans="1:5" ht="36.75" customHeight="1">
      <c r="A9" s="5">
        <v>2240</v>
      </c>
      <c r="B9" s="6" t="s">
        <v>11</v>
      </c>
      <c r="C9" s="8">
        <v>0.5</v>
      </c>
      <c r="D9" s="8">
        <v>1</v>
      </c>
      <c r="E9" s="8">
        <f t="shared" si="0"/>
        <v>0.5</v>
      </c>
    </row>
    <row r="10" spans="1:5" ht="33.75" customHeight="1">
      <c r="A10" s="5">
        <v>2250</v>
      </c>
      <c r="B10" s="6" t="s">
        <v>12</v>
      </c>
      <c r="C10" s="8">
        <v>5.9</v>
      </c>
      <c r="D10" s="8">
        <v>7.2</v>
      </c>
      <c r="E10" s="8">
        <f t="shared" si="0"/>
        <v>1.2999999999999998</v>
      </c>
    </row>
    <row r="11" spans="1:5" ht="36.75" customHeight="1">
      <c r="A11" s="5">
        <v>2270</v>
      </c>
      <c r="B11" s="6" t="s">
        <v>13</v>
      </c>
      <c r="C11" s="8">
        <f>C12+C13+C14</f>
        <v>14.2</v>
      </c>
      <c r="D11" s="8">
        <f>D12+D13+D14</f>
        <v>10.7</v>
      </c>
      <c r="E11" s="8">
        <f t="shared" si="0"/>
        <v>-3.5</v>
      </c>
    </row>
    <row r="12" spans="1:5" ht="33.75" customHeight="1">
      <c r="A12" s="5">
        <v>2271</v>
      </c>
      <c r="B12" s="6" t="s">
        <v>14</v>
      </c>
      <c r="C12" s="8">
        <v>7</v>
      </c>
      <c r="D12" s="8">
        <v>6</v>
      </c>
      <c r="E12" s="8">
        <f t="shared" si="0"/>
        <v>-1</v>
      </c>
    </row>
    <row r="13" spans="1:5" ht="36.75" customHeight="1">
      <c r="A13" s="5">
        <v>2272</v>
      </c>
      <c r="B13" s="6" t="s">
        <v>15</v>
      </c>
      <c r="C13" s="8">
        <v>1.2</v>
      </c>
      <c r="D13" s="8">
        <v>0.7</v>
      </c>
      <c r="E13" s="8">
        <f t="shared" si="0"/>
        <v>-0.5</v>
      </c>
    </row>
    <row r="14" spans="1:5" ht="33.75" customHeight="1">
      <c r="A14" s="5">
        <v>2273</v>
      </c>
      <c r="B14" s="6" t="s">
        <v>16</v>
      </c>
      <c r="C14" s="8">
        <v>6</v>
      </c>
      <c r="D14" s="8">
        <v>4</v>
      </c>
      <c r="E14" s="8">
        <f t="shared" si="0"/>
        <v>-2</v>
      </c>
    </row>
    <row r="15" ht="23.25" customHeight="1"/>
    <row r="16" ht="24" customHeight="1">
      <c r="A16" s="10" t="s">
        <v>17</v>
      </c>
    </row>
    <row r="17" spans="1:4" ht="27" customHeight="1">
      <c r="A17" s="10"/>
      <c r="C17" s="32" t="s">
        <v>2</v>
      </c>
      <c r="D17" s="32"/>
    </row>
    <row r="18" spans="1:7" ht="71.25" customHeight="1">
      <c r="A18" s="5" t="s">
        <v>3</v>
      </c>
      <c r="B18" s="6" t="s">
        <v>4</v>
      </c>
      <c r="C18" s="5" t="s">
        <v>5</v>
      </c>
      <c r="D18" s="5" t="s">
        <v>6</v>
      </c>
      <c r="E18" s="5" t="s">
        <v>2</v>
      </c>
      <c r="G18" s="11"/>
    </row>
    <row r="19" spans="1:7" ht="27" customHeight="1">
      <c r="A19" s="5"/>
      <c r="B19" s="12" t="s">
        <v>18</v>
      </c>
      <c r="C19" s="13">
        <f>C20+C21+C22+C23+C24+C25+C29</f>
        <v>1066.4</v>
      </c>
      <c r="D19" s="13">
        <f>D20+D21+D22+D23+D24+D25+D29</f>
        <v>1892.8</v>
      </c>
      <c r="E19" s="8">
        <f>D19-C19</f>
        <v>826.3999999999999</v>
      </c>
      <c r="G19" s="14"/>
    </row>
    <row r="20" spans="1:5" ht="25.5" customHeight="1">
      <c r="A20" s="5">
        <v>2111</v>
      </c>
      <c r="B20" s="6" t="s">
        <v>8</v>
      </c>
      <c r="C20" s="8">
        <v>838.2</v>
      </c>
      <c r="D20" s="8">
        <v>1410</v>
      </c>
      <c r="E20" s="8">
        <f aca="true" t="shared" si="1" ref="E20:E30">D20-C20</f>
        <v>571.8</v>
      </c>
    </row>
    <row r="21" spans="1:5" ht="26.25" customHeight="1">
      <c r="A21" s="5">
        <v>2120</v>
      </c>
      <c r="B21" s="6" t="s">
        <v>9</v>
      </c>
      <c r="C21" s="8">
        <v>184.4</v>
      </c>
      <c r="D21" s="8">
        <v>310.2</v>
      </c>
      <c r="E21" s="8">
        <f t="shared" si="1"/>
        <v>125.79999999999998</v>
      </c>
    </row>
    <row r="22" spans="1:5" ht="42.75" customHeight="1">
      <c r="A22" s="5">
        <v>2210</v>
      </c>
      <c r="B22" s="9" t="s">
        <v>10</v>
      </c>
      <c r="C22" s="8">
        <v>32.3</v>
      </c>
      <c r="D22" s="8">
        <v>82.5</v>
      </c>
      <c r="E22" s="8">
        <f t="shared" si="1"/>
        <v>50.2</v>
      </c>
    </row>
    <row r="23" spans="1:5" ht="33.75" customHeight="1">
      <c r="A23" s="5">
        <v>2240</v>
      </c>
      <c r="B23" s="6" t="s">
        <v>11</v>
      </c>
      <c r="C23" s="8">
        <v>4.2</v>
      </c>
      <c r="D23" s="8">
        <v>10.6</v>
      </c>
      <c r="E23" s="8">
        <f t="shared" si="1"/>
        <v>6.3999999999999995</v>
      </c>
    </row>
    <row r="24" spans="1:5" ht="25.5" customHeight="1">
      <c r="A24" s="5">
        <v>2250</v>
      </c>
      <c r="B24" s="6" t="s">
        <v>19</v>
      </c>
      <c r="C24" s="8">
        <v>2.5</v>
      </c>
      <c r="D24" s="8">
        <v>21</v>
      </c>
      <c r="E24" s="8">
        <f t="shared" si="1"/>
        <v>18.5</v>
      </c>
    </row>
    <row r="25" spans="1:5" ht="27.75" customHeight="1">
      <c r="A25" s="5">
        <v>2270</v>
      </c>
      <c r="B25" s="6" t="s">
        <v>20</v>
      </c>
      <c r="C25" s="8">
        <f>C26+C27+C28</f>
        <v>4.8</v>
      </c>
      <c r="D25" s="8">
        <f>D26+D27+D28</f>
        <v>11.5</v>
      </c>
      <c r="E25" s="8">
        <f t="shared" si="1"/>
        <v>6.7</v>
      </c>
    </row>
    <row r="26" spans="1:5" ht="25.5" customHeight="1">
      <c r="A26" s="5">
        <v>2271</v>
      </c>
      <c r="B26" s="6" t="s">
        <v>14</v>
      </c>
      <c r="C26" s="8">
        <v>2.4</v>
      </c>
      <c r="D26" s="8">
        <v>9</v>
      </c>
      <c r="E26" s="8">
        <f t="shared" si="1"/>
        <v>6.6</v>
      </c>
    </row>
    <row r="27" spans="1:5" ht="36" customHeight="1">
      <c r="A27" s="5">
        <v>2272</v>
      </c>
      <c r="B27" s="6" t="s">
        <v>15</v>
      </c>
      <c r="C27" s="8">
        <v>0.5</v>
      </c>
      <c r="D27" s="8">
        <v>0.5</v>
      </c>
      <c r="E27" s="8">
        <f t="shared" si="1"/>
        <v>0</v>
      </c>
    </row>
    <row r="28" spans="1:5" ht="25.5" customHeight="1">
      <c r="A28" s="5">
        <v>2273</v>
      </c>
      <c r="B28" s="6" t="s">
        <v>21</v>
      </c>
      <c r="C28" s="8">
        <v>1.9</v>
      </c>
      <c r="D28" s="8">
        <v>2</v>
      </c>
      <c r="E28" s="8">
        <f t="shared" si="1"/>
        <v>0.10000000000000009</v>
      </c>
    </row>
    <row r="29" spans="1:5" ht="18.75">
      <c r="A29" s="5">
        <v>3000</v>
      </c>
      <c r="B29" s="6" t="s">
        <v>22</v>
      </c>
      <c r="C29" s="8">
        <f>C30</f>
        <v>0</v>
      </c>
      <c r="D29" s="8">
        <f>D30</f>
        <v>47</v>
      </c>
      <c r="E29" s="8">
        <f t="shared" si="1"/>
        <v>47</v>
      </c>
    </row>
    <row r="30" spans="1:5" ht="56.25">
      <c r="A30" s="5">
        <v>3110</v>
      </c>
      <c r="B30" s="6" t="s">
        <v>23</v>
      </c>
      <c r="C30" s="8"/>
      <c r="D30" s="8">
        <v>47</v>
      </c>
      <c r="E30" s="8">
        <f t="shared" si="1"/>
        <v>47</v>
      </c>
    </row>
    <row r="31" spans="1:5" ht="63" customHeight="1">
      <c r="A31" s="33" t="s">
        <v>24</v>
      </c>
      <c r="B31" s="33"/>
      <c r="C31" s="33"/>
      <c r="D31" s="33"/>
      <c r="E31" s="33"/>
    </row>
  </sheetData>
  <sheetProtection selectLockedCells="1" selectUnlockedCells="1"/>
  <mergeCells count="3">
    <mergeCell ref="C3:D3"/>
    <mergeCell ref="C17:D17"/>
    <mergeCell ref="A31:E31"/>
  </mergeCells>
  <printOptions/>
  <pageMargins left="0.9798611111111111" right="0.27291666666666664" top="0.41875" bottom="0.3736111111111111" header="0.5118055555555555" footer="0.511805555555555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workbookViewId="0" topLeftCell="A10">
      <selection activeCell="E24" sqref="E24"/>
    </sheetView>
  </sheetViews>
  <sheetFormatPr defaultColWidth="9.140625" defaultRowHeight="15"/>
  <cols>
    <col min="1" max="1" width="16.140625" style="0" customWidth="1"/>
    <col min="2" max="2" width="25.140625" style="0" customWidth="1"/>
    <col min="3" max="3" width="15.7109375" style="0" customWidth="1"/>
    <col min="4" max="4" width="16.421875" style="0" customWidth="1"/>
    <col min="5" max="5" width="12.7109375" style="0" customWidth="1"/>
    <col min="6" max="16384" width="8.57421875" style="0" customWidth="1"/>
  </cols>
  <sheetData>
    <row r="1" ht="25.5">
      <c r="A1" s="1" t="s">
        <v>0</v>
      </c>
    </row>
    <row r="2" spans="1:5" ht="23.25" customHeight="1">
      <c r="A2" s="3" t="s">
        <v>1</v>
      </c>
      <c r="C2" s="31" t="s">
        <v>25</v>
      </c>
      <c r="D2" s="31"/>
      <c r="E2" s="4"/>
    </row>
    <row r="3" spans="1:5" ht="61.5" customHeight="1">
      <c r="A3" s="5" t="s">
        <v>3</v>
      </c>
      <c r="B3" s="15" t="s">
        <v>4</v>
      </c>
      <c r="C3" s="16" t="s">
        <v>5</v>
      </c>
      <c r="D3" s="16" t="s">
        <v>6</v>
      </c>
      <c r="E3" s="16" t="s">
        <v>26</v>
      </c>
    </row>
    <row r="4" spans="1:5" ht="38.25" customHeight="1">
      <c r="A4" s="17"/>
      <c r="B4" s="18" t="s">
        <v>7</v>
      </c>
      <c r="C4" s="19">
        <f>C5+C6+C7+C8+C9+C10</f>
        <v>1409.2</v>
      </c>
      <c r="D4" s="19">
        <f>D5+D6+D7+D8+D9+D10</f>
        <v>1434.6000000000001</v>
      </c>
      <c r="E4" s="19">
        <f aca="true" t="shared" si="0" ref="E4:E13">ROUND((D4-C4)/C4*100,1)</f>
        <v>1.8</v>
      </c>
    </row>
    <row r="5" spans="1:5" ht="25.5" customHeight="1">
      <c r="A5" s="17">
        <v>2111</v>
      </c>
      <c r="B5" s="20" t="s">
        <v>8</v>
      </c>
      <c r="C5" s="19">
        <v>1110.9</v>
      </c>
      <c r="D5" s="19">
        <v>1180</v>
      </c>
      <c r="E5" s="19">
        <f t="shared" si="0"/>
        <v>6.2</v>
      </c>
    </row>
    <row r="6" spans="1:5" ht="37.5">
      <c r="A6" s="17">
        <v>2120</v>
      </c>
      <c r="B6" s="20" t="s">
        <v>9</v>
      </c>
      <c r="C6" s="19">
        <v>246.1</v>
      </c>
      <c r="D6" s="19">
        <v>230.9</v>
      </c>
      <c r="E6" s="19">
        <f t="shared" si="0"/>
        <v>-6.2</v>
      </c>
    </row>
    <row r="7" spans="1:5" ht="37.5" customHeight="1">
      <c r="A7" s="17">
        <v>2210</v>
      </c>
      <c r="B7" s="9" t="s">
        <v>10</v>
      </c>
      <c r="C7" s="19">
        <v>31.6</v>
      </c>
      <c r="D7" s="19">
        <v>4.8</v>
      </c>
      <c r="E7" s="19">
        <f t="shared" si="0"/>
        <v>-84.8</v>
      </c>
    </row>
    <row r="8" spans="1:5" ht="40.5" customHeight="1">
      <c r="A8" s="17">
        <v>2240</v>
      </c>
      <c r="B8" s="20" t="s">
        <v>11</v>
      </c>
      <c r="C8" s="8">
        <v>0.5</v>
      </c>
      <c r="D8" s="8">
        <v>1</v>
      </c>
      <c r="E8" s="19">
        <f t="shared" si="0"/>
        <v>100</v>
      </c>
    </row>
    <row r="9" spans="1:5" ht="25.5" customHeight="1">
      <c r="A9" s="5">
        <v>2250</v>
      </c>
      <c r="B9" s="6" t="s">
        <v>12</v>
      </c>
      <c r="C9" s="21">
        <v>5.9</v>
      </c>
      <c r="D9" s="21">
        <v>7.2</v>
      </c>
      <c r="E9" s="19">
        <f t="shared" si="0"/>
        <v>22</v>
      </c>
    </row>
    <row r="10" spans="1:5" ht="56.25">
      <c r="A10" s="17">
        <v>2270</v>
      </c>
      <c r="B10" s="20" t="s">
        <v>13</v>
      </c>
      <c r="C10" s="19">
        <f>C11+C12+C13</f>
        <v>14.2</v>
      </c>
      <c r="D10" s="19">
        <f>D11+D12+D13</f>
        <v>10.7</v>
      </c>
      <c r="E10" s="19">
        <f t="shared" si="0"/>
        <v>-24.6</v>
      </c>
    </row>
    <row r="11" spans="1:5" ht="25.5" customHeight="1">
      <c r="A11" s="17">
        <v>2271</v>
      </c>
      <c r="B11" s="20" t="s">
        <v>14</v>
      </c>
      <c r="C11" s="19">
        <v>7</v>
      </c>
      <c r="D11" s="19">
        <v>6</v>
      </c>
      <c r="E11" s="19">
        <f t="shared" si="0"/>
        <v>-14.3</v>
      </c>
    </row>
    <row r="12" spans="1:5" ht="56.25">
      <c r="A12" s="17">
        <v>2272</v>
      </c>
      <c r="B12" s="20" t="s">
        <v>15</v>
      </c>
      <c r="C12" s="19">
        <v>1.2</v>
      </c>
      <c r="D12" s="19">
        <v>0.7</v>
      </c>
      <c r="E12" s="19">
        <f t="shared" si="0"/>
        <v>-41.7</v>
      </c>
    </row>
    <row r="13" spans="1:5" ht="27.75" customHeight="1">
      <c r="A13" s="17">
        <v>2273</v>
      </c>
      <c r="B13" s="20" t="s">
        <v>16</v>
      </c>
      <c r="C13" s="19">
        <v>6</v>
      </c>
      <c r="D13" s="19">
        <v>4</v>
      </c>
      <c r="E13" s="19">
        <f t="shared" si="0"/>
        <v>-33.3</v>
      </c>
    </row>
    <row r="14" ht="23.25" customHeight="1"/>
    <row r="15" ht="24" customHeight="1">
      <c r="A15" s="10" t="s">
        <v>17</v>
      </c>
    </row>
    <row r="16" spans="1:4" ht="27" customHeight="1">
      <c r="A16" s="10"/>
      <c r="C16" s="31" t="s">
        <v>25</v>
      </c>
      <c r="D16" s="31"/>
    </row>
    <row r="17" spans="1:7" ht="62.25" customHeight="1">
      <c r="A17" s="5" t="s">
        <v>3</v>
      </c>
      <c r="B17" s="15" t="s">
        <v>4</v>
      </c>
      <c r="C17" s="16" t="s">
        <v>5</v>
      </c>
      <c r="D17" s="16" t="s">
        <v>6</v>
      </c>
      <c r="E17" s="22" t="s">
        <v>26</v>
      </c>
      <c r="G17" s="11"/>
    </row>
    <row r="18" spans="1:7" ht="27" customHeight="1">
      <c r="A18" s="17"/>
      <c r="B18" s="23" t="s">
        <v>18</v>
      </c>
      <c r="C18" s="24">
        <f>C19+C20+C21+C22+C23+C24+C33+C34</f>
        <v>1390.3</v>
      </c>
      <c r="D18" s="24">
        <f>D19+D20+D21+D22+D23+D24+D33+D34</f>
        <v>1892.8</v>
      </c>
      <c r="E18" s="19">
        <f>ROUND((D18-C18)/C18*100,1)</f>
        <v>36.1</v>
      </c>
      <c r="G18" s="14"/>
    </row>
    <row r="19" spans="1:5" ht="25.5" customHeight="1">
      <c r="A19" s="17">
        <v>2111</v>
      </c>
      <c r="B19" s="20" t="s">
        <v>8</v>
      </c>
      <c r="C19" s="19">
        <v>838.2</v>
      </c>
      <c r="D19" s="19">
        <v>1410</v>
      </c>
      <c r="E19" s="19">
        <f>ROUND((D19-C19)/C19*100,1)</f>
        <v>68.2</v>
      </c>
    </row>
    <row r="20" spans="1:5" ht="37.5">
      <c r="A20" s="17">
        <v>2120</v>
      </c>
      <c r="B20" s="20" t="s">
        <v>9</v>
      </c>
      <c r="C20" s="19">
        <v>184.4</v>
      </c>
      <c r="D20" s="19">
        <v>310.2</v>
      </c>
      <c r="E20" s="19">
        <f>ROUND((D20-C20)/C20*100,1)</f>
        <v>68.2</v>
      </c>
    </row>
    <row r="21" spans="1:5" ht="42.75" customHeight="1">
      <c r="A21" s="5">
        <v>2210</v>
      </c>
      <c r="B21" s="9" t="s">
        <v>10</v>
      </c>
      <c r="C21" s="8">
        <v>82.2</v>
      </c>
      <c r="D21" s="8">
        <v>82.5</v>
      </c>
      <c r="E21" s="19">
        <f>ROUND((D21-C21)/C21*100,1)</f>
        <v>0.4</v>
      </c>
    </row>
    <row r="22" spans="1:5" ht="56.25">
      <c r="A22" s="17">
        <v>2240</v>
      </c>
      <c r="B22" s="20" t="s">
        <v>11</v>
      </c>
      <c r="C22" s="19">
        <v>5.5</v>
      </c>
      <c r="D22" s="19">
        <v>10.6</v>
      </c>
      <c r="E22" s="19">
        <f>ROUND((D22-C22)/C22*100,1)</f>
        <v>92.7</v>
      </c>
    </row>
    <row r="23" spans="1:5" ht="25.5" customHeight="1">
      <c r="A23" s="17">
        <v>2250</v>
      </c>
      <c r="B23" s="20" t="s">
        <v>19</v>
      </c>
      <c r="C23" s="19">
        <v>2.5</v>
      </c>
      <c r="D23" s="19">
        <v>21</v>
      </c>
      <c r="E23" s="19" t="s">
        <v>27</v>
      </c>
    </row>
    <row r="24" spans="1:5" ht="32.25" customHeight="1">
      <c r="A24" s="17">
        <v>2270</v>
      </c>
      <c r="B24" s="20" t="s">
        <v>20</v>
      </c>
      <c r="C24" s="19">
        <f>C25+C26+C27</f>
        <v>4.8</v>
      </c>
      <c r="D24" s="19">
        <f>D25+D26+D27</f>
        <v>11.5</v>
      </c>
      <c r="E24" s="19">
        <f>ROUND((D24-C24)/C24*100,1)</f>
        <v>139.6</v>
      </c>
    </row>
    <row r="25" spans="1:5" ht="25.5" customHeight="1">
      <c r="A25" s="17">
        <v>2271</v>
      </c>
      <c r="B25" s="20" t="s">
        <v>14</v>
      </c>
      <c r="C25" s="19">
        <v>2.4</v>
      </c>
      <c r="D25" s="19">
        <v>9</v>
      </c>
      <c r="E25" s="19">
        <f>ROUND((D25-C25)/C25*100,1)</f>
        <v>275</v>
      </c>
    </row>
    <row r="26" spans="1:5" ht="36" customHeight="1">
      <c r="A26" s="17">
        <v>2272</v>
      </c>
      <c r="B26" s="20" t="s">
        <v>15</v>
      </c>
      <c r="C26" s="19">
        <v>0.5</v>
      </c>
      <c r="D26" s="19">
        <v>0.5</v>
      </c>
      <c r="E26" s="19">
        <f>ROUND((D26-C26)/C26*100,1)</f>
        <v>0</v>
      </c>
    </row>
    <row r="27" spans="1:5" ht="25.5" customHeight="1">
      <c r="A27" s="17">
        <v>2273</v>
      </c>
      <c r="B27" s="20" t="s">
        <v>21</v>
      </c>
      <c r="C27" s="19">
        <v>1.9</v>
      </c>
      <c r="D27" s="19">
        <v>2</v>
      </c>
      <c r="E27" s="19">
        <f>ROUND((D27-C27)/C27*100,1)</f>
        <v>5.3</v>
      </c>
    </row>
    <row r="28" spans="1:5" ht="47.25" customHeight="1">
      <c r="A28" s="35">
        <v>2281</v>
      </c>
      <c r="B28" s="36" t="s">
        <v>28</v>
      </c>
      <c r="C28" s="37"/>
      <c r="D28" s="38"/>
      <c r="E28" s="34"/>
    </row>
    <row r="29" spans="1:5" ht="15">
      <c r="A29" s="35"/>
      <c r="B29" s="36"/>
      <c r="C29" s="37"/>
      <c r="D29" s="38"/>
      <c r="E29" s="34"/>
    </row>
    <row r="30" spans="1:5" ht="15">
      <c r="A30" s="35"/>
      <c r="B30" s="36"/>
      <c r="C30" s="37"/>
      <c r="D30" s="38"/>
      <c r="E30" s="34"/>
    </row>
    <row r="31" spans="1:5" ht="18.75" hidden="1">
      <c r="A31" s="35"/>
      <c r="B31" s="36"/>
      <c r="C31" s="37"/>
      <c r="D31" s="38"/>
      <c r="E31" s="8"/>
    </row>
    <row r="32" spans="1:5" ht="37.5">
      <c r="A32" s="35">
        <v>2800</v>
      </c>
      <c r="B32" s="25" t="s">
        <v>29</v>
      </c>
      <c r="C32" s="26"/>
      <c r="D32" s="27"/>
      <c r="E32" s="34"/>
    </row>
    <row r="33" spans="1:5" ht="37.5">
      <c r="A33" s="35"/>
      <c r="B33" s="20" t="s">
        <v>30</v>
      </c>
      <c r="C33" s="28"/>
      <c r="D33" s="19"/>
      <c r="E33" s="34"/>
    </row>
    <row r="34" spans="1:5" ht="37.5">
      <c r="A34" s="17">
        <v>3000</v>
      </c>
      <c r="B34" s="20" t="s">
        <v>22</v>
      </c>
      <c r="C34" s="19">
        <f>C35</f>
        <v>272.7</v>
      </c>
      <c r="D34" s="19">
        <f>D35</f>
        <v>47</v>
      </c>
      <c r="E34" s="19">
        <f>ROUND((D34-C34)/C34*100,1)</f>
        <v>-82.8</v>
      </c>
    </row>
    <row r="35" spans="1:5" ht="56.25">
      <c r="A35" s="5">
        <v>3110</v>
      </c>
      <c r="B35" s="15" t="s">
        <v>23</v>
      </c>
      <c r="C35" s="29">
        <v>272.7</v>
      </c>
      <c r="D35" s="29">
        <v>47</v>
      </c>
      <c r="E35" s="19">
        <f>ROUND((D35-C35)/C35*100,1)</f>
        <v>-82.8</v>
      </c>
    </row>
    <row r="36" ht="15">
      <c r="A36" s="30"/>
    </row>
    <row r="37" spans="1:5" ht="63" customHeight="1">
      <c r="A37" s="33" t="s">
        <v>31</v>
      </c>
      <c r="B37" s="33"/>
      <c r="C37" s="33"/>
      <c r="D37" s="33"/>
      <c r="E37" s="33"/>
    </row>
  </sheetData>
  <sheetProtection selectLockedCells="1" selectUnlockedCells="1"/>
  <mergeCells count="10">
    <mergeCell ref="C2:D2"/>
    <mergeCell ref="C16:D16"/>
    <mergeCell ref="A28:A31"/>
    <mergeCell ref="B28:B31"/>
    <mergeCell ref="C28:C31"/>
    <mergeCell ref="D28:D31"/>
    <mergeCell ref="E28:E30"/>
    <mergeCell ref="A32:A33"/>
    <mergeCell ref="E32:E33"/>
    <mergeCell ref="A37:E37"/>
  </mergeCells>
  <printOptions/>
  <pageMargins left="0.7" right="0.27291666666666664" top="0.41875" bottom="0.75" header="0.5118055555555555" footer="0.5118055555555555"/>
  <pageSetup horizontalDpi="300" verticalDpi="300" orientation="portrait" paperSize="9" scale="87" r:id="rId1"/>
  <rowBreaks count="1" manualBreakCount="1">
    <brk id="14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C20" sqref="C20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</cp:lastModifiedBy>
  <cp:lastPrinted>2022-05-23T09:36:27Z</cp:lastPrinted>
  <dcterms:created xsi:type="dcterms:W3CDTF">2019-02-11T09:18:48Z</dcterms:created>
  <dcterms:modified xsi:type="dcterms:W3CDTF">2022-05-23T09:50:36Z</dcterms:modified>
  <cp:category/>
  <cp:version/>
  <cp:contentType/>
  <cp:contentStatus/>
  <cp:revision>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