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35" windowHeight="10545" activeTab="0"/>
  </bookViews>
  <sheets>
    <sheet name="таблица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Красноголовый Евгений Васильевич</author>
  </authors>
  <commentList>
    <comment ref="B5" authorId="0">
      <text>
        <r>
          <rPr>
            <b/>
            <sz val="10"/>
            <rFont val="Tahoma"/>
            <family val="0"/>
          </rPr>
          <t>Красноголовый Евгений Васильевич: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<sst xmlns="http://schemas.openxmlformats.org/spreadsheetml/2006/main" count="42" uniqueCount="37">
  <si>
    <t>Джерело надходження</t>
  </si>
  <si>
    <t>Усього</t>
  </si>
  <si>
    <t>Статті витрат</t>
  </si>
  <si>
    <t>Заробітна плата</t>
  </si>
  <si>
    <t>Нарахування</t>
  </si>
  <si>
    <t>Комунальні витрати,</t>
  </si>
  <si>
    <t>в т.ч.:</t>
  </si>
  <si>
    <t xml:space="preserve">             теплопостачання</t>
  </si>
  <si>
    <t xml:space="preserve">             водопостачання</t>
  </si>
  <si>
    <t xml:space="preserve">             електропостачання</t>
  </si>
  <si>
    <t>Відрядження</t>
  </si>
  <si>
    <t>Загальний фонд</t>
  </si>
  <si>
    <t>Спеціальний фонд</t>
  </si>
  <si>
    <t>Податки та збори</t>
  </si>
  <si>
    <t xml:space="preserve"> спеціальний фонду </t>
  </si>
  <si>
    <t>Дослидження та розробки</t>
  </si>
  <si>
    <t xml:space="preserve"> загальний фонду </t>
  </si>
  <si>
    <t xml:space="preserve">   Інші послуги в т.ч.:</t>
  </si>
  <si>
    <t>зв'язок, кур'єрська пошта</t>
  </si>
  <si>
    <t>стандарт., метрология</t>
  </si>
  <si>
    <t>канцтовари, папір</t>
  </si>
  <si>
    <t>патенти</t>
  </si>
  <si>
    <t>Придбання матеріалів,обладнення та інвентарю</t>
  </si>
  <si>
    <t>комп’ютерної та оргтехніки</t>
  </si>
  <si>
    <t xml:space="preserve"> витратні матеріали,порошок д/титану </t>
  </si>
  <si>
    <t>різниця(+,-)</t>
  </si>
  <si>
    <t>(КПК 2201040)</t>
  </si>
  <si>
    <t xml:space="preserve">Анализ надходження та використання коштів на наукову діяльність </t>
  </si>
  <si>
    <t>тис.грн</t>
  </si>
  <si>
    <t xml:space="preserve">                          Використання коштів  за касовими видатками</t>
  </si>
  <si>
    <t>участь у наукових конференціях та рецензування статей</t>
  </si>
  <si>
    <t>інше обладнення</t>
  </si>
  <si>
    <t>інтернет,програм.забеспечення</t>
  </si>
  <si>
    <r>
      <t>2</t>
    </r>
    <r>
      <rPr>
        <b/>
        <sz val="18"/>
        <rFont val="Arial Cyr"/>
        <family val="0"/>
      </rPr>
      <t>020-2021р.</t>
    </r>
  </si>
  <si>
    <t xml:space="preserve">плата за послуги </t>
  </si>
  <si>
    <t>гранти</t>
  </si>
  <si>
    <t>таблиця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</si>
</sst>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;[Red]0.0"/>
  </numFmts>
  <fonts count="2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ahoma"/>
      <family val="0"/>
    </font>
    <font>
      <b/>
      <sz val="10"/>
      <name val="Tahoma"/>
      <family val="0"/>
    </font>
    <font>
      <b/>
      <sz val="18"/>
      <name val="Arial Cyr"/>
      <family val="0"/>
    </font>
    <font>
      <b/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b/>
      <sz val="20"/>
      <name val="Arial Cyr"/>
      <family val="0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168" fontId="3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68" fontId="0" fillId="0" borderId="0" xfId="0" applyNumberFormat="1" applyBorder="1" applyAlignment="1">
      <alignment/>
    </xf>
    <xf numFmtId="168" fontId="2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8" fontId="19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168" fontId="18" fillId="0" borderId="2" xfId="0" applyNumberFormat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168" fontId="18" fillId="0" borderId="5" xfId="0" applyNumberFormat="1" applyFont="1" applyBorder="1" applyAlignment="1">
      <alignment horizontal="center" vertical="top" wrapText="1"/>
    </xf>
    <xf numFmtId="168" fontId="18" fillId="0" borderId="4" xfId="0" applyNumberFormat="1" applyFont="1" applyBorder="1" applyAlignment="1">
      <alignment horizontal="center" vertical="top" wrapText="1"/>
    </xf>
    <xf numFmtId="168" fontId="17" fillId="0" borderId="4" xfId="0" applyNumberFormat="1" applyFont="1" applyBorder="1" applyAlignment="1">
      <alignment/>
    </xf>
    <xf numFmtId="0" fontId="22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/>
    </xf>
    <xf numFmtId="168" fontId="19" fillId="0" borderId="6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/>
    </xf>
    <xf numFmtId="168" fontId="17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 vertical="justify"/>
    </xf>
    <xf numFmtId="168" fontId="18" fillId="0" borderId="7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 vertical="top" wrapText="1"/>
    </xf>
    <xf numFmtId="168" fontId="18" fillId="0" borderId="8" xfId="0" applyNumberFormat="1" applyFont="1" applyBorder="1" applyAlignment="1">
      <alignment horizontal="center" vertical="top" wrapText="1"/>
    </xf>
    <xf numFmtId="168" fontId="22" fillId="0" borderId="5" xfId="0" applyNumberFormat="1" applyFont="1" applyBorder="1" applyAlignment="1">
      <alignment horizontal="center" vertical="top" wrapText="1"/>
    </xf>
    <xf numFmtId="168" fontId="21" fillId="0" borderId="8" xfId="0" applyNumberFormat="1" applyFont="1" applyBorder="1" applyAlignment="1">
      <alignment horizontal="center" vertical="top" wrapText="1"/>
    </xf>
    <xf numFmtId="168" fontId="21" fillId="0" borderId="5" xfId="0" applyNumberFormat="1" applyFont="1" applyBorder="1" applyAlignment="1">
      <alignment horizontal="center" vertical="top" wrapText="1"/>
    </xf>
    <xf numFmtId="168" fontId="22" fillId="0" borderId="4" xfId="0" applyNumberFormat="1" applyFont="1" applyBorder="1" applyAlignment="1">
      <alignment horizontal="center" vertical="top" wrapText="1"/>
    </xf>
    <xf numFmtId="168" fontId="20" fillId="0" borderId="5" xfId="0" applyNumberFormat="1" applyFont="1" applyBorder="1" applyAlignment="1">
      <alignment horizontal="center" vertical="top" wrapText="1"/>
    </xf>
    <xf numFmtId="168" fontId="20" fillId="0" borderId="2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8" fontId="20" fillId="0" borderId="8" xfId="0" applyNumberFormat="1" applyFont="1" applyBorder="1" applyAlignment="1">
      <alignment horizontal="center" vertical="top" wrapText="1"/>
    </xf>
    <xf numFmtId="168" fontId="21" fillId="0" borderId="7" xfId="0" applyNumberFormat="1" applyFont="1" applyBorder="1" applyAlignment="1">
      <alignment horizontal="center" vertical="top" wrapText="1"/>
    </xf>
    <xf numFmtId="168" fontId="20" fillId="0" borderId="4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168" fontId="17" fillId="0" borderId="0" xfId="0" applyNumberFormat="1" applyFont="1" applyBorder="1" applyAlignment="1">
      <alignment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168" fontId="17" fillId="0" borderId="2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5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SheetLayoutView="100" workbookViewId="0" topLeftCell="A1">
      <selection activeCell="G9" sqref="G9"/>
    </sheetView>
  </sheetViews>
  <sheetFormatPr defaultColWidth="9.00390625" defaultRowHeight="12.75"/>
  <cols>
    <col min="1" max="1" width="38.25390625" style="0" customWidth="1"/>
    <col min="2" max="2" width="15.00390625" style="0" customWidth="1"/>
    <col min="3" max="3" width="15.875" style="0" customWidth="1"/>
    <col min="4" max="5" width="16.375" style="0" customWidth="1"/>
    <col min="6" max="6" width="17.75390625" style="0" customWidth="1"/>
    <col min="7" max="7" width="21.875" style="0" customWidth="1"/>
    <col min="8" max="8" width="14.875" style="0" customWidth="1"/>
    <col min="9" max="9" width="16.25390625" style="0" customWidth="1"/>
  </cols>
  <sheetData>
    <row r="1" ht="26.25">
      <c r="H1" s="30" t="s">
        <v>36</v>
      </c>
    </row>
    <row r="3" spans="1:7" ht="27">
      <c r="A3" s="83" t="s">
        <v>27</v>
      </c>
      <c r="B3" s="84"/>
      <c r="C3" s="84"/>
      <c r="D3" s="84"/>
      <c r="E3" s="84"/>
      <c r="F3" s="84"/>
      <c r="G3" s="84"/>
    </row>
    <row r="4" spans="1:7" ht="23.25">
      <c r="A4" s="29" t="s">
        <v>26</v>
      </c>
      <c r="B4" s="20" t="s">
        <v>33</v>
      </c>
      <c r="C4" s="20"/>
      <c r="D4" s="20"/>
      <c r="E4" s="20"/>
      <c r="F4" s="20"/>
      <c r="G4" s="20"/>
    </row>
    <row r="5" ht="19.5" thickBot="1">
      <c r="A5" s="1"/>
    </row>
    <row r="6" spans="1:5" ht="45.75" thickBot="1">
      <c r="A6" s="17" t="s">
        <v>0</v>
      </c>
      <c r="B6" s="27">
        <v>2020</v>
      </c>
      <c r="C6" s="27">
        <v>2021</v>
      </c>
      <c r="D6" s="26" t="s">
        <v>25</v>
      </c>
      <c r="E6" s="64"/>
    </row>
    <row r="7" spans="1:5" ht="26.25" thickBot="1">
      <c r="A7" s="18" t="s">
        <v>16</v>
      </c>
      <c r="B7" s="37">
        <v>2102.1</v>
      </c>
      <c r="C7" s="37">
        <v>1409.2</v>
      </c>
      <c r="D7" s="38">
        <f>C7-B7</f>
        <v>-692.8999999999999</v>
      </c>
      <c r="E7" s="65"/>
    </row>
    <row r="8" spans="1:5" ht="26.25" thickBot="1">
      <c r="A8" s="18" t="s">
        <v>14</v>
      </c>
      <c r="B8" s="61">
        <v>1086.3</v>
      </c>
      <c r="C8" s="61">
        <v>720.1</v>
      </c>
      <c r="D8" s="38">
        <f>C8-B8</f>
        <v>-366.19999999999993</v>
      </c>
      <c r="E8" s="65"/>
    </row>
    <row r="9" spans="1:5" ht="26.25" thickBot="1">
      <c r="A9" s="63" t="s">
        <v>35</v>
      </c>
      <c r="B9" s="61"/>
      <c r="C9" s="61">
        <v>323.9</v>
      </c>
      <c r="D9" s="38">
        <f>C9-B9</f>
        <v>323.9</v>
      </c>
      <c r="E9" s="65"/>
    </row>
    <row r="10" spans="1:5" ht="26.25" thickBot="1">
      <c r="A10" s="19" t="s">
        <v>1</v>
      </c>
      <c r="B10" s="37">
        <f>SUM(B7:B8)</f>
        <v>3188.3999999999996</v>
      </c>
      <c r="C10" s="37">
        <f>SUM(C7:C8)</f>
        <v>2129.3</v>
      </c>
      <c r="D10" s="38">
        <f>C10-B10</f>
        <v>-1059.0999999999995</v>
      </c>
      <c r="E10" s="65"/>
    </row>
    <row r="11" ht="18.75">
      <c r="A11" s="1"/>
    </row>
    <row r="12" ht="18.75">
      <c r="A12" s="1"/>
    </row>
    <row r="13" spans="1:10" ht="27.75" thickBot="1">
      <c r="A13" s="72" t="s">
        <v>29</v>
      </c>
      <c r="B13" s="73"/>
      <c r="C13" s="73"/>
      <c r="D13" s="73"/>
      <c r="E13" s="73"/>
      <c r="F13" s="73"/>
      <c r="G13" s="73"/>
      <c r="H13" s="73"/>
      <c r="I13" s="73"/>
      <c r="J13" s="73"/>
    </row>
    <row r="14" spans="1:9" ht="24" thickBot="1">
      <c r="A14" s="12"/>
      <c r="B14" s="13"/>
      <c r="I14" s="20" t="s">
        <v>28</v>
      </c>
    </row>
    <row r="15" spans="1:9" ht="45.75" thickBot="1">
      <c r="A15" s="75" t="s">
        <v>2</v>
      </c>
      <c r="B15" s="77" t="s">
        <v>11</v>
      </c>
      <c r="C15" s="78"/>
      <c r="D15" s="85" t="s">
        <v>12</v>
      </c>
      <c r="E15" s="86"/>
      <c r="F15" s="87"/>
      <c r="G15" s="81" t="s">
        <v>1</v>
      </c>
      <c r="H15" s="87"/>
      <c r="I15" s="26" t="s">
        <v>25</v>
      </c>
    </row>
    <row r="16" spans="1:9" ht="21" thickBot="1">
      <c r="A16" s="76"/>
      <c r="B16" s="58">
        <v>2020</v>
      </c>
      <c r="C16" s="58">
        <v>2021</v>
      </c>
      <c r="D16" s="58">
        <v>2020</v>
      </c>
      <c r="E16" s="81">
        <v>2021</v>
      </c>
      <c r="F16" s="82"/>
      <c r="G16" s="58">
        <v>2020</v>
      </c>
      <c r="H16" s="58">
        <v>2021</v>
      </c>
      <c r="I16" s="28"/>
    </row>
    <row r="17" spans="1:9" ht="21" thickBot="1">
      <c r="A17" s="62"/>
      <c r="B17" s="66"/>
      <c r="C17" s="66"/>
      <c r="D17" s="68" t="s">
        <v>34</v>
      </c>
      <c r="E17" s="68" t="s">
        <v>34</v>
      </c>
      <c r="F17" s="68" t="s">
        <v>35</v>
      </c>
      <c r="G17" s="67"/>
      <c r="H17" s="67"/>
      <c r="I17" s="28"/>
    </row>
    <row r="18" spans="1:9" ht="27" thickBot="1">
      <c r="A18" s="21" t="s">
        <v>3</v>
      </c>
      <c r="B18" s="57">
        <v>1567</v>
      </c>
      <c r="C18" s="57">
        <v>1110.9</v>
      </c>
      <c r="D18" s="56">
        <v>837.1</v>
      </c>
      <c r="E18" s="56">
        <v>724.7</v>
      </c>
      <c r="F18" s="56"/>
      <c r="G18" s="48">
        <f>B18+D18</f>
        <v>2404.1</v>
      </c>
      <c r="H18" s="31">
        <f>C18+F18+E18</f>
        <v>1835.6000000000001</v>
      </c>
      <c r="I18" s="40">
        <f>H18-G18</f>
        <v>-568.4999999999998</v>
      </c>
    </row>
    <row r="19" spans="1:9" ht="27" thickBot="1">
      <c r="A19" s="21" t="s">
        <v>4</v>
      </c>
      <c r="B19" s="33">
        <v>345.1</v>
      </c>
      <c r="C19" s="33">
        <v>246.1</v>
      </c>
      <c r="D19" s="59">
        <v>174.4</v>
      </c>
      <c r="E19" s="59">
        <v>164.7</v>
      </c>
      <c r="F19" s="59"/>
      <c r="G19" s="48">
        <f aca="true" t="shared" si="0" ref="G19:G39">B19+D19</f>
        <v>519.5</v>
      </c>
      <c r="H19" s="31">
        <f>C19+F19+E19</f>
        <v>410.79999999999995</v>
      </c>
      <c r="I19" s="40">
        <f aca="true" t="shared" si="1" ref="I19:I39">H19-G19</f>
        <v>-108.70000000000005</v>
      </c>
    </row>
    <row r="20" spans="1:9" ht="27" thickBot="1">
      <c r="A20" s="21" t="s">
        <v>10</v>
      </c>
      <c r="B20" s="33">
        <v>11.4</v>
      </c>
      <c r="C20" s="61">
        <v>6</v>
      </c>
      <c r="D20" s="36">
        <v>2.8</v>
      </c>
      <c r="E20" s="36">
        <v>2.4</v>
      </c>
      <c r="F20" s="36"/>
      <c r="G20" s="48">
        <f>B20+D20</f>
        <v>14.2</v>
      </c>
      <c r="H20" s="31">
        <f>C20+F20+E20</f>
        <v>8.4</v>
      </c>
      <c r="I20" s="40">
        <f t="shared" si="1"/>
        <v>-5.799999999999999</v>
      </c>
    </row>
    <row r="21" spans="1:9" ht="26.25">
      <c r="A21" s="22" t="s">
        <v>5</v>
      </c>
      <c r="B21" s="70">
        <f aca="true" t="shared" si="2" ref="B21:H21">B23+B24+B25</f>
        <v>24.200000000000003</v>
      </c>
      <c r="C21" s="70">
        <f t="shared" si="2"/>
        <v>14.299999999999999</v>
      </c>
      <c r="D21" s="79">
        <f t="shared" si="2"/>
        <v>13.399999999999999</v>
      </c>
      <c r="E21" s="79">
        <f t="shared" si="2"/>
        <v>4.8</v>
      </c>
      <c r="F21" s="79">
        <f t="shared" si="2"/>
        <v>0</v>
      </c>
      <c r="G21" s="88">
        <f t="shared" si="2"/>
        <v>37.6</v>
      </c>
      <c r="H21" s="70">
        <f t="shared" si="2"/>
        <v>19.1</v>
      </c>
      <c r="I21" s="41">
        <f t="shared" si="1"/>
        <v>-18.5</v>
      </c>
    </row>
    <row r="22" spans="1:9" ht="26.25" customHeight="1" thickBot="1">
      <c r="A22" s="21" t="s">
        <v>6</v>
      </c>
      <c r="B22" s="71"/>
      <c r="C22" s="71"/>
      <c r="D22" s="80"/>
      <c r="E22" s="80"/>
      <c r="F22" s="80"/>
      <c r="G22" s="89"/>
      <c r="H22" s="71"/>
      <c r="I22" s="42"/>
    </row>
    <row r="23" spans="1:9" ht="27" thickBot="1">
      <c r="A23" s="23" t="s">
        <v>7</v>
      </c>
      <c r="B23" s="55">
        <v>12.6</v>
      </c>
      <c r="C23" s="55">
        <v>7</v>
      </c>
      <c r="D23" s="54">
        <v>8</v>
      </c>
      <c r="E23" s="54">
        <v>2.4</v>
      </c>
      <c r="F23" s="54"/>
      <c r="G23" s="49">
        <f t="shared" si="0"/>
        <v>20.6</v>
      </c>
      <c r="H23" s="69">
        <f aca="true" t="shared" si="3" ref="H23:H30">C23+F23+E23</f>
        <v>9.4</v>
      </c>
      <c r="I23" s="42">
        <f t="shared" si="1"/>
        <v>-11.200000000000001</v>
      </c>
    </row>
    <row r="24" spans="1:9" ht="27" thickBot="1">
      <c r="A24" s="23" t="s">
        <v>8</v>
      </c>
      <c r="B24" s="39">
        <v>1.8</v>
      </c>
      <c r="C24" s="39">
        <v>1.2</v>
      </c>
      <c r="D24" s="43">
        <v>0.7</v>
      </c>
      <c r="E24" s="43">
        <v>0.5</v>
      </c>
      <c r="F24" s="43"/>
      <c r="G24" s="48">
        <f t="shared" si="0"/>
        <v>2.5</v>
      </c>
      <c r="H24" s="69">
        <f t="shared" si="3"/>
        <v>1.7</v>
      </c>
      <c r="I24" s="45">
        <f t="shared" si="1"/>
        <v>-0.8</v>
      </c>
    </row>
    <row r="25" spans="1:9" ht="27" thickBot="1">
      <c r="A25" s="23" t="s">
        <v>9</v>
      </c>
      <c r="B25" s="39">
        <v>9.8</v>
      </c>
      <c r="C25" s="39">
        <v>6.1</v>
      </c>
      <c r="D25" s="43">
        <v>4.7</v>
      </c>
      <c r="E25" s="43">
        <v>1.9</v>
      </c>
      <c r="F25" s="43"/>
      <c r="G25" s="48">
        <f t="shared" si="0"/>
        <v>14.5</v>
      </c>
      <c r="H25" s="69">
        <f t="shared" si="3"/>
        <v>8</v>
      </c>
      <c r="I25" s="44">
        <f t="shared" si="1"/>
        <v>-6.5</v>
      </c>
    </row>
    <row r="26" spans="1:9" ht="27" thickBot="1">
      <c r="A26" s="21" t="s">
        <v>17</v>
      </c>
      <c r="B26" s="33">
        <f>B27+B28+B29+B30</f>
        <v>29.2</v>
      </c>
      <c r="C26" s="33">
        <f>C27+C28+C29+C30</f>
        <v>0.5</v>
      </c>
      <c r="D26" s="33">
        <f>D27+D28+D29+D30</f>
        <v>7.1000000000000005</v>
      </c>
      <c r="E26" s="33">
        <f>E27+E28+E29+E30</f>
        <v>4.199999999999999</v>
      </c>
      <c r="F26" s="33">
        <f>F27+F28+F29+F30</f>
        <v>1.3</v>
      </c>
      <c r="G26" s="48">
        <f t="shared" si="0"/>
        <v>36.3</v>
      </c>
      <c r="H26" s="31">
        <f t="shared" si="3"/>
        <v>5.999999999999999</v>
      </c>
      <c r="I26" s="44">
        <f t="shared" si="1"/>
        <v>-30.299999999999997</v>
      </c>
    </row>
    <row r="27" spans="1:9" ht="27" thickBot="1">
      <c r="A27" s="23" t="s">
        <v>18</v>
      </c>
      <c r="B27" s="39"/>
      <c r="C27" s="39">
        <v>0.5</v>
      </c>
      <c r="D27" s="43">
        <v>4.9</v>
      </c>
      <c r="E27" s="43">
        <v>2.8</v>
      </c>
      <c r="F27" s="43"/>
      <c r="G27" s="48">
        <f t="shared" si="0"/>
        <v>4.9</v>
      </c>
      <c r="H27" s="31">
        <f t="shared" si="3"/>
        <v>3.3</v>
      </c>
      <c r="I27" s="44">
        <f t="shared" si="1"/>
        <v>-1.6000000000000005</v>
      </c>
    </row>
    <row r="28" spans="1:9" ht="61.5" thickBot="1">
      <c r="A28" s="24" t="s">
        <v>30</v>
      </c>
      <c r="B28" s="39"/>
      <c r="C28" s="39"/>
      <c r="D28" s="43"/>
      <c r="E28" s="43"/>
      <c r="F28" s="43"/>
      <c r="G28" s="48"/>
      <c r="H28" s="31">
        <f t="shared" si="3"/>
        <v>0</v>
      </c>
      <c r="I28" s="44"/>
    </row>
    <row r="29" spans="1:9" ht="27" thickBot="1">
      <c r="A29" s="23" t="s">
        <v>19</v>
      </c>
      <c r="B29" s="39"/>
      <c r="C29" s="39"/>
      <c r="D29" s="43"/>
      <c r="E29" s="43"/>
      <c r="F29" s="43"/>
      <c r="G29" s="48">
        <f t="shared" si="0"/>
        <v>0</v>
      </c>
      <c r="H29" s="31">
        <f t="shared" si="3"/>
        <v>0</v>
      </c>
      <c r="I29" s="44">
        <f t="shared" si="1"/>
        <v>0</v>
      </c>
    </row>
    <row r="30" spans="1:9" ht="41.25" thickBot="1">
      <c r="A30" s="24" t="s">
        <v>32</v>
      </c>
      <c r="B30" s="39">
        <v>29.2</v>
      </c>
      <c r="C30" s="39"/>
      <c r="D30" s="43">
        <v>2.2</v>
      </c>
      <c r="E30" s="43">
        <v>1.4</v>
      </c>
      <c r="F30" s="43">
        <v>1.3</v>
      </c>
      <c r="G30" s="48">
        <f t="shared" si="0"/>
        <v>31.4</v>
      </c>
      <c r="H30" s="31">
        <f t="shared" si="3"/>
        <v>2.7</v>
      </c>
      <c r="I30" s="44"/>
    </row>
    <row r="31" spans="1:9" ht="27" thickBot="1">
      <c r="A31" s="21" t="s">
        <v>15</v>
      </c>
      <c r="B31" s="33"/>
      <c r="C31" s="33"/>
      <c r="D31" s="51"/>
      <c r="E31" s="51"/>
      <c r="F31" s="51"/>
      <c r="G31" s="48">
        <f t="shared" si="0"/>
        <v>0</v>
      </c>
      <c r="H31" s="40">
        <f>C31+F31</f>
        <v>0</v>
      </c>
      <c r="I31" s="40">
        <f>H31-G31</f>
        <v>0</v>
      </c>
    </row>
    <row r="32" spans="1:9" ht="61.5" thickBot="1">
      <c r="A32" s="21" t="s">
        <v>22</v>
      </c>
      <c r="B32" s="37">
        <f>B33+B34+B35+B36+B37+B38</f>
        <v>125.2</v>
      </c>
      <c r="C32" s="37">
        <f aca="true" t="shared" si="4" ref="C32:H32">C33+C34+C35+C36+C37+C38</f>
        <v>31.500000000000004</v>
      </c>
      <c r="D32" s="36">
        <f>D33+D34+D35+D36+D37+D38</f>
        <v>45.3</v>
      </c>
      <c r="E32" s="36">
        <f>E33+E34+E35+E36+E37+E38</f>
        <v>32.3</v>
      </c>
      <c r="F32" s="36">
        <f t="shared" si="4"/>
        <v>322.6</v>
      </c>
      <c r="G32" s="43">
        <f t="shared" si="4"/>
        <v>170.5</v>
      </c>
      <c r="H32" s="35">
        <f t="shared" si="4"/>
        <v>386.40000000000003</v>
      </c>
      <c r="I32" s="46">
        <f t="shared" si="1"/>
        <v>215.90000000000003</v>
      </c>
    </row>
    <row r="33" spans="1:9" ht="27" thickBot="1">
      <c r="A33" s="24" t="s">
        <v>23</v>
      </c>
      <c r="B33" s="55">
        <v>68.3</v>
      </c>
      <c r="C33" s="55">
        <v>27.1</v>
      </c>
      <c r="D33" s="52"/>
      <c r="E33" s="52">
        <v>7.6</v>
      </c>
      <c r="F33" s="52">
        <v>322.6</v>
      </c>
      <c r="G33" s="48">
        <f>B33+D33</f>
        <v>68.3</v>
      </c>
      <c r="H33" s="40">
        <f>C33+F33+E33</f>
        <v>357.30000000000007</v>
      </c>
      <c r="I33" s="44">
        <f t="shared" si="1"/>
        <v>289.00000000000006</v>
      </c>
    </row>
    <row r="34" spans="1:9" ht="41.25" thickBot="1">
      <c r="A34" s="23" t="s">
        <v>24</v>
      </c>
      <c r="B34" s="50"/>
      <c r="C34" s="50">
        <v>0.8</v>
      </c>
      <c r="D34" s="52"/>
      <c r="E34" s="52">
        <v>13.6</v>
      </c>
      <c r="F34" s="52"/>
      <c r="G34" s="48">
        <f>B34+D34</f>
        <v>0</v>
      </c>
      <c r="H34" s="45">
        <f>C34+F34+E34</f>
        <v>14.4</v>
      </c>
      <c r="I34" s="44">
        <f t="shared" si="1"/>
        <v>14.4</v>
      </c>
    </row>
    <row r="35" spans="1:9" ht="27" customHeight="1" hidden="1" thickBot="1">
      <c r="A35" s="23"/>
      <c r="B35" s="39"/>
      <c r="C35" s="39"/>
      <c r="D35" s="53"/>
      <c r="E35" s="53"/>
      <c r="F35" s="53"/>
      <c r="G35" s="48"/>
      <c r="H35" s="45">
        <f>C35+F35+E35</f>
        <v>0</v>
      </c>
      <c r="I35" s="44"/>
    </row>
    <row r="36" spans="1:9" ht="27" thickBot="1">
      <c r="A36" s="23" t="s">
        <v>31</v>
      </c>
      <c r="B36" s="39">
        <v>42.6</v>
      </c>
      <c r="C36" s="39"/>
      <c r="D36" s="39">
        <v>28.9</v>
      </c>
      <c r="E36" s="39"/>
      <c r="F36" s="39"/>
      <c r="G36" s="48">
        <f>B36+D36</f>
        <v>71.5</v>
      </c>
      <c r="H36" s="45">
        <f>C36+F36+E36</f>
        <v>0</v>
      </c>
      <c r="I36" s="44">
        <f t="shared" si="1"/>
        <v>-71.5</v>
      </c>
    </row>
    <row r="37" spans="1:9" ht="27" thickBot="1">
      <c r="A37" s="23" t="s">
        <v>20</v>
      </c>
      <c r="B37" s="39">
        <v>14.3</v>
      </c>
      <c r="C37" s="39">
        <v>3.6</v>
      </c>
      <c r="D37" s="39">
        <v>16.4</v>
      </c>
      <c r="E37" s="39">
        <v>11.1</v>
      </c>
      <c r="F37" s="39"/>
      <c r="G37" s="48">
        <f t="shared" si="0"/>
        <v>30.7</v>
      </c>
      <c r="H37" s="45">
        <f>C37+F37+E37</f>
        <v>14.7</v>
      </c>
      <c r="I37" s="45">
        <f t="shared" si="1"/>
        <v>-16</v>
      </c>
    </row>
    <row r="38" spans="1:9" ht="27" thickBot="1">
      <c r="A38" s="23" t="s">
        <v>21</v>
      </c>
      <c r="B38" s="50"/>
      <c r="C38" s="50"/>
      <c r="D38" s="43"/>
      <c r="E38" s="43"/>
      <c r="F38" s="43"/>
      <c r="G38" s="48">
        <f t="shared" si="0"/>
        <v>0</v>
      </c>
      <c r="H38" s="44"/>
      <c r="I38" s="44">
        <f t="shared" si="1"/>
        <v>0</v>
      </c>
    </row>
    <row r="39" spans="1:9" ht="27" customHeight="1" hidden="1" thickBot="1">
      <c r="A39" s="22" t="s">
        <v>13</v>
      </c>
      <c r="B39" s="32"/>
      <c r="C39" s="32"/>
      <c r="D39" s="35"/>
      <c r="E39" s="35"/>
      <c r="F39" s="35"/>
      <c r="G39" s="48">
        <f t="shared" si="0"/>
        <v>0</v>
      </c>
      <c r="H39" s="40">
        <f>C39+F39</f>
        <v>0</v>
      </c>
      <c r="I39" s="40">
        <f t="shared" si="1"/>
        <v>0</v>
      </c>
    </row>
    <row r="40" spans="1:9" ht="27" thickBot="1">
      <c r="A40" s="25" t="s">
        <v>1</v>
      </c>
      <c r="B40" s="34">
        <f>B18+B19+B20+B21+B26+B33+B34+B35+B36+B37+B38+B39</f>
        <v>2102.1000000000004</v>
      </c>
      <c r="C40" s="34">
        <f>C18+C19+C20+C21+C26+C33+C34+C35+C36+C37+C38+C39</f>
        <v>1409.2999999999997</v>
      </c>
      <c r="D40" s="47">
        <f aca="true" t="shared" si="5" ref="D40:I40">D18+D19+D20+D21+D26+D33+D34+D35+D36+D37+D38+D39+D31</f>
        <v>1080.1000000000001</v>
      </c>
      <c r="E40" s="47">
        <f t="shared" si="5"/>
        <v>933.1000000000001</v>
      </c>
      <c r="F40" s="47">
        <f t="shared" si="5"/>
        <v>323.90000000000003</v>
      </c>
      <c r="G40" s="60">
        <f t="shared" si="5"/>
        <v>3182.2</v>
      </c>
      <c r="H40" s="60">
        <f t="shared" si="5"/>
        <v>2666.3</v>
      </c>
      <c r="I40" s="34">
        <f t="shared" si="5"/>
        <v>-515.8999999999996</v>
      </c>
    </row>
    <row r="41" spans="1:7" ht="18.75">
      <c r="A41" s="3"/>
      <c r="B41" s="9"/>
      <c r="C41" s="3"/>
      <c r="D41" s="16"/>
      <c r="E41" s="16"/>
      <c r="F41" s="11"/>
      <c r="G41" s="5"/>
    </row>
    <row r="42" spans="1:7" ht="18.75">
      <c r="A42" s="3"/>
      <c r="B42" s="4"/>
      <c r="C42" s="3"/>
      <c r="D42" s="11"/>
      <c r="E42" s="11"/>
      <c r="F42" s="5"/>
      <c r="G42" s="5"/>
    </row>
    <row r="43" spans="1:7" ht="18.75">
      <c r="A43" s="6"/>
      <c r="B43" s="9"/>
      <c r="C43" s="9"/>
      <c r="D43" s="9"/>
      <c r="E43" s="9"/>
      <c r="F43" s="9"/>
      <c r="G43" s="5"/>
    </row>
    <row r="44" spans="1:7" ht="18.75">
      <c r="A44" s="2"/>
      <c r="B44" s="10"/>
      <c r="C44" s="10"/>
      <c r="D44" s="15"/>
      <c r="E44" s="15"/>
      <c r="F44" s="10"/>
      <c r="G44" s="5"/>
    </row>
    <row r="45" spans="1:7" ht="18.75">
      <c r="A45" s="2"/>
      <c r="B45" s="2"/>
      <c r="C45" s="10"/>
      <c r="D45" s="14"/>
      <c r="E45" s="14"/>
      <c r="F45" s="5"/>
      <c r="G45" s="5"/>
    </row>
    <row r="46" spans="1:7" ht="18.75">
      <c r="A46" s="2"/>
      <c r="B46" s="2"/>
      <c r="C46" s="2"/>
      <c r="D46" s="5"/>
      <c r="E46" s="5"/>
      <c r="F46" s="5"/>
      <c r="G46" s="5"/>
    </row>
    <row r="47" spans="1:7" ht="18.75">
      <c r="A47" s="2"/>
      <c r="B47" s="2"/>
      <c r="C47" s="2"/>
      <c r="D47" s="5"/>
      <c r="E47" s="5"/>
      <c r="F47" s="5"/>
      <c r="G47" s="5"/>
    </row>
    <row r="48" spans="1:7" ht="18.75">
      <c r="A48" s="2"/>
      <c r="B48" s="2"/>
      <c r="C48" s="2"/>
      <c r="D48" s="5"/>
      <c r="E48" s="5"/>
      <c r="F48" s="5"/>
      <c r="G48" s="5"/>
    </row>
    <row r="49" spans="1:7" ht="18.75">
      <c r="A49" s="2"/>
      <c r="B49" s="2"/>
      <c r="C49" s="2"/>
      <c r="D49" s="5"/>
      <c r="E49" s="5"/>
      <c r="F49" s="5"/>
      <c r="G49" s="5"/>
    </row>
    <row r="50" spans="1:7" ht="18.75">
      <c r="A50" s="2"/>
      <c r="B50" s="2"/>
      <c r="C50" s="2"/>
      <c r="D50" s="5"/>
      <c r="E50" s="5"/>
      <c r="F50" s="5"/>
      <c r="G50" s="5"/>
    </row>
    <row r="51" spans="1:7" ht="18.75">
      <c r="A51" s="2"/>
      <c r="B51" s="74"/>
      <c r="C51" s="2"/>
      <c r="D51" s="5"/>
      <c r="E51" s="5"/>
      <c r="F51" s="5"/>
      <c r="G51" s="5"/>
    </row>
    <row r="52" spans="1:7" ht="18.75">
      <c r="A52" s="2"/>
      <c r="B52" s="74"/>
      <c r="C52" s="74"/>
      <c r="D52" s="5"/>
      <c r="E52" s="5"/>
      <c r="F52" s="5"/>
      <c r="G52" s="5"/>
    </row>
    <row r="53" spans="1:7" ht="18.75">
      <c r="A53" s="2"/>
      <c r="B53" s="2"/>
      <c r="C53" s="74"/>
      <c r="D53" s="5"/>
      <c r="E53" s="5"/>
      <c r="F53" s="5"/>
      <c r="G53" s="5"/>
    </row>
    <row r="54" spans="1:7" ht="18.75">
      <c r="A54" s="2"/>
      <c r="B54" s="2"/>
      <c r="C54" s="2"/>
      <c r="D54" s="5"/>
      <c r="E54" s="5"/>
      <c r="F54" s="5"/>
      <c r="G54" s="5"/>
    </row>
    <row r="55" spans="1:7" ht="18.75">
      <c r="A55" s="2"/>
      <c r="B55" s="2"/>
      <c r="C55" s="2"/>
      <c r="D55" s="5"/>
      <c r="E55" s="5"/>
      <c r="F55" s="5"/>
      <c r="G55" s="5"/>
    </row>
    <row r="56" spans="1:7" ht="18.75">
      <c r="A56" s="2"/>
      <c r="B56" s="2"/>
      <c r="C56" s="2"/>
      <c r="D56" s="5"/>
      <c r="E56" s="5"/>
      <c r="F56" s="5"/>
      <c r="G56" s="5"/>
    </row>
    <row r="57" spans="1:7" ht="18.75">
      <c r="A57" s="2"/>
      <c r="B57" s="2"/>
      <c r="C57" s="2"/>
      <c r="D57" s="5"/>
      <c r="E57" s="5"/>
      <c r="F57" s="5"/>
      <c r="G57" s="5"/>
    </row>
    <row r="58" spans="1:7" ht="18.75">
      <c r="A58" s="2"/>
      <c r="B58" s="2"/>
      <c r="C58" s="2"/>
      <c r="D58" s="5"/>
      <c r="E58" s="5"/>
      <c r="F58" s="5"/>
      <c r="G58" s="5"/>
    </row>
    <row r="59" spans="1:7" ht="18.75">
      <c r="A59" s="2"/>
      <c r="B59" s="2"/>
      <c r="C59" s="2"/>
      <c r="D59" s="5"/>
      <c r="E59" s="5"/>
      <c r="F59" s="5"/>
      <c r="G59" s="5"/>
    </row>
    <row r="60" spans="1:7" ht="18.75">
      <c r="A60" s="2"/>
      <c r="B60" s="2"/>
      <c r="C60" s="2"/>
      <c r="D60" s="5"/>
      <c r="E60" s="5"/>
      <c r="F60" s="5"/>
      <c r="G60" s="5"/>
    </row>
    <row r="61" spans="1:7" ht="18.75">
      <c r="A61" s="2"/>
      <c r="B61" s="2"/>
      <c r="C61" s="2"/>
      <c r="D61" s="5"/>
      <c r="E61" s="5"/>
      <c r="F61" s="5"/>
      <c r="G61" s="5"/>
    </row>
    <row r="62" spans="1:7" ht="18.75">
      <c r="A62" s="2"/>
      <c r="B62" s="2"/>
      <c r="C62" s="2"/>
      <c r="D62" s="5"/>
      <c r="E62" s="5"/>
      <c r="F62" s="5"/>
      <c r="G62" s="5"/>
    </row>
    <row r="63" spans="1:7" ht="18.75">
      <c r="A63" s="2"/>
      <c r="B63" s="2"/>
      <c r="C63" s="2"/>
      <c r="D63" s="5"/>
      <c r="E63" s="5"/>
      <c r="F63" s="5"/>
      <c r="G63" s="5"/>
    </row>
    <row r="64" spans="1:7" ht="18.75">
      <c r="A64" s="2"/>
      <c r="B64" s="2"/>
      <c r="C64" s="2"/>
      <c r="D64" s="5"/>
      <c r="E64" s="5"/>
      <c r="F64" s="5"/>
      <c r="G64" s="5"/>
    </row>
    <row r="65" spans="1:7" ht="18.75">
      <c r="A65" s="2"/>
      <c r="B65" s="2"/>
      <c r="C65" s="2"/>
      <c r="D65" s="5"/>
      <c r="E65" s="5"/>
      <c r="F65" s="5"/>
      <c r="G65" s="5"/>
    </row>
    <row r="66" spans="1:7" ht="18.75">
      <c r="A66" s="2"/>
      <c r="B66" s="2"/>
      <c r="C66" s="2"/>
      <c r="D66" s="5"/>
      <c r="E66" s="5"/>
      <c r="F66" s="5"/>
      <c r="G66" s="5"/>
    </row>
    <row r="67" spans="1:7" ht="18.75">
      <c r="A67" s="2"/>
      <c r="B67" s="2"/>
      <c r="C67" s="2"/>
      <c r="D67" s="5"/>
      <c r="E67" s="5"/>
      <c r="F67" s="5"/>
      <c r="G67" s="5"/>
    </row>
    <row r="68" spans="1:7" ht="18.75">
      <c r="A68" s="7"/>
      <c r="B68" s="5"/>
      <c r="C68" s="2"/>
      <c r="D68" s="5"/>
      <c r="E68" s="5"/>
      <c r="F68" s="5"/>
      <c r="G68" s="5"/>
    </row>
    <row r="69" spans="1:7" ht="15.75">
      <c r="A69" s="8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  <row r="79" spans="1:7" ht="12.75">
      <c r="A79" s="5"/>
      <c r="B79" s="5"/>
      <c r="C79" s="5"/>
      <c r="D79" s="5"/>
      <c r="E79" s="5"/>
      <c r="F79" s="5"/>
      <c r="G79" s="5"/>
    </row>
    <row r="80" spans="1:7" ht="12.75">
      <c r="A80" s="5"/>
      <c r="B80" s="5"/>
      <c r="C80" s="5"/>
      <c r="D80" s="5"/>
      <c r="E80" s="5"/>
      <c r="F80" s="5"/>
      <c r="G80" s="5"/>
    </row>
    <row r="81" spans="1:7" ht="12.75">
      <c r="A81" s="5"/>
      <c r="B81" s="5"/>
      <c r="C81" s="5"/>
      <c r="D81" s="5"/>
      <c r="E81" s="5"/>
      <c r="F81" s="5"/>
      <c r="G81" s="5"/>
    </row>
    <row r="82" spans="1:7" ht="12.75">
      <c r="A82" s="5"/>
      <c r="B82" s="5"/>
      <c r="C82" s="5"/>
      <c r="D82" s="5"/>
      <c r="E82" s="5"/>
      <c r="F82" s="5"/>
      <c r="G82" s="5"/>
    </row>
    <row r="83" spans="1:7" ht="12.75">
      <c r="A83" s="5"/>
      <c r="B83" s="5"/>
      <c r="C83" s="5"/>
      <c r="D83" s="5"/>
      <c r="E83" s="5"/>
      <c r="F83" s="5"/>
      <c r="G83" s="5"/>
    </row>
    <row r="84" spans="1:7" ht="12.75">
      <c r="A84" s="5"/>
      <c r="B84" s="5"/>
      <c r="C84" s="5"/>
      <c r="D84" s="5"/>
      <c r="E84" s="5"/>
      <c r="F84" s="5"/>
      <c r="G84" s="5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5"/>
      <c r="B86" s="5"/>
      <c r="C86" s="5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ht="12.75">
      <c r="C94" s="5"/>
    </row>
  </sheetData>
  <mergeCells count="16">
    <mergeCell ref="A3:G3"/>
    <mergeCell ref="D15:F15"/>
    <mergeCell ref="D21:D22"/>
    <mergeCell ref="F21:F22"/>
    <mergeCell ref="B21:B22"/>
    <mergeCell ref="C21:C22"/>
    <mergeCell ref="G15:H15"/>
    <mergeCell ref="G21:G22"/>
    <mergeCell ref="H21:H22"/>
    <mergeCell ref="A13:J13"/>
    <mergeCell ref="B51:B52"/>
    <mergeCell ref="C52:C53"/>
    <mergeCell ref="A15:A16"/>
    <mergeCell ref="B15:C15"/>
    <mergeCell ref="E21:E22"/>
    <mergeCell ref="E16:F16"/>
  </mergeCells>
  <printOptions/>
  <pageMargins left="0.4" right="0.24" top="0.45" bottom="0.49" header="0.5" footer="0.5"/>
  <pageSetup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Красноголовый Евгений Васильевич</dc:creator>
  <cp:keywords/>
  <dc:description/>
  <cp:lastModifiedBy>Бухгалтерия</cp:lastModifiedBy>
  <cp:lastPrinted>2022-05-23T09:47:07Z</cp:lastPrinted>
  <dcterms:created xsi:type="dcterms:W3CDTF">2016-09-22T07:30:58Z</dcterms:created>
  <dcterms:modified xsi:type="dcterms:W3CDTF">2022-05-23T09:48:17Z</dcterms:modified>
  <cp:category/>
  <cp:version/>
  <cp:contentType/>
  <cp:contentStatus/>
</cp:coreProperties>
</file>